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4355" windowHeight="5190" activeTab="1"/>
  </bookViews>
  <sheets>
    <sheet name="пост. 2016-2019" sheetId="4" r:id="rId1"/>
    <sheet name="пост. 2016-2019изменения Петров" sheetId="5" r:id="rId2"/>
  </sheets>
  <definedNames>
    <definedName name="_xlnm.Print_Area" localSheetId="0">'пост. 2016-2019'!$A$1:$N$94</definedName>
    <definedName name="_xlnm.Print_Area" localSheetId="1">'пост. 2016-2019изменения Петров'!$A$1:$N$95</definedName>
  </definedNames>
  <calcPr calcId="125725"/>
</workbook>
</file>

<file path=xl/calcChain.xml><?xml version="1.0" encoding="utf-8"?>
<calcChain xmlns="http://schemas.openxmlformats.org/spreadsheetml/2006/main">
  <c r="G75" i="5"/>
  <c r="F75"/>
  <c r="E75"/>
  <c r="H75"/>
  <c r="D66"/>
  <c r="H91"/>
  <c r="G91"/>
  <c r="F91"/>
  <c r="E91"/>
  <c r="H90"/>
  <c r="H89" s="1"/>
  <c r="G90"/>
  <c r="F90"/>
  <c r="F89" s="1"/>
  <c r="E90"/>
  <c r="D90"/>
  <c r="G89"/>
  <c r="E89"/>
  <c r="D88"/>
  <c r="D87"/>
  <c r="D86"/>
  <c r="D85"/>
  <c r="D84"/>
  <c r="D82"/>
  <c r="H81"/>
  <c r="H80" s="1"/>
  <c r="G81"/>
  <c r="G80" s="1"/>
  <c r="F81"/>
  <c r="F80" s="1"/>
  <c r="E81"/>
  <c r="D81" s="1"/>
  <c r="D80" s="1"/>
  <c r="D79"/>
  <c r="H76"/>
  <c r="G76"/>
  <c r="F76"/>
  <c r="E76"/>
  <c r="D76" s="1"/>
  <c r="H74"/>
  <c r="G74"/>
  <c r="E74"/>
  <c r="D73"/>
  <c r="D71"/>
  <c r="D70"/>
  <c r="D68"/>
  <c r="D65"/>
  <c r="D64"/>
  <c r="H61"/>
  <c r="H95" s="1"/>
  <c r="G61"/>
  <c r="G95" s="1"/>
  <c r="F61"/>
  <c r="F95" s="1"/>
  <c r="E61"/>
  <c r="D61" s="1"/>
  <c r="H60"/>
  <c r="G60"/>
  <c r="F60"/>
  <c r="E60"/>
  <c r="D60" s="1"/>
  <c r="H59"/>
  <c r="G59"/>
  <c r="F59"/>
  <c r="F58" s="1"/>
  <c r="E59"/>
  <c r="H58"/>
  <c r="D57"/>
  <c r="D56"/>
  <c r="D55"/>
  <c r="D54"/>
  <c r="D53"/>
  <c r="D52"/>
  <c r="D51"/>
  <c r="D50"/>
  <c r="D49"/>
  <c r="D48"/>
  <c r="D47"/>
  <c r="D46"/>
  <c r="D44"/>
  <c r="D43"/>
  <c r="D42"/>
  <c r="D40"/>
  <c r="D39"/>
  <c r="D37"/>
  <c r="D36"/>
  <c r="D35"/>
  <c r="H33"/>
  <c r="G33"/>
  <c r="F33"/>
  <c r="E33"/>
  <c r="H32"/>
  <c r="H93" s="1"/>
  <c r="G32"/>
  <c r="F32"/>
  <c r="F93" s="1"/>
  <c r="E32"/>
  <c r="D32"/>
  <c r="G31"/>
  <c r="E31"/>
  <c r="D30"/>
  <c r="D29"/>
  <c r="D28"/>
  <c r="D27"/>
  <c r="D25"/>
  <c r="D23"/>
  <c r="D21"/>
  <c r="D20"/>
  <c r="D19"/>
  <c r="F74" l="1"/>
  <c r="D75"/>
  <c r="D74" s="1"/>
  <c r="E94"/>
  <c r="G94"/>
  <c r="D59"/>
  <c r="D58" s="1"/>
  <c r="G58"/>
  <c r="F94"/>
  <c r="F92" s="1"/>
  <c r="H94"/>
  <c r="H92" s="1"/>
  <c r="E80"/>
  <c r="D91"/>
  <c r="D89" s="1"/>
  <c r="E93"/>
  <c r="G93"/>
  <c r="G92" s="1"/>
  <c r="E95"/>
  <c r="D95" s="1"/>
  <c r="F31"/>
  <c r="H31"/>
  <c r="D33"/>
  <c r="D31" s="1"/>
  <c r="E58"/>
  <c r="H59" i="4"/>
  <c r="G59"/>
  <c r="F89"/>
  <c r="G89"/>
  <c r="H89"/>
  <c r="E89"/>
  <c r="D85"/>
  <c r="D86"/>
  <c r="D94" i="5" l="1"/>
  <c r="D93"/>
  <c r="E92"/>
  <c r="D92" s="1"/>
  <c r="F59" i="4"/>
  <c r="E59"/>
  <c r="F80" l="1"/>
  <c r="F74"/>
  <c r="G74"/>
  <c r="H74"/>
  <c r="E74"/>
  <c r="D72"/>
  <c r="D67"/>
  <c r="F32" l="1"/>
  <c r="G32"/>
  <c r="H32"/>
  <c r="E32"/>
  <c r="D30"/>
  <c r="D70" l="1"/>
  <c r="D71"/>
  <c r="D69"/>
  <c r="G61"/>
  <c r="H61"/>
  <c r="G60"/>
  <c r="H60"/>
  <c r="G90"/>
  <c r="H90"/>
  <c r="F90"/>
  <c r="D84"/>
  <c r="D87"/>
  <c r="D83"/>
  <c r="D81"/>
  <c r="D78"/>
  <c r="G80"/>
  <c r="G79" s="1"/>
  <c r="H80"/>
  <c r="F79"/>
  <c r="H79"/>
  <c r="F75"/>
  <c r="G75"/>
  <c r="H75"/>
  <c r="D65"/>
  <c r="F73"/>
  <c r="G73"/>
  <c r="H73"/>
  <c r="D64"/>
  <c r="F60"/>
  <c r="D47"/>
  <c r="D48"/>
  <c r="D49"/>
  <c r="D50"/>
  <c r="D51"/>
  <c r="D52"/>
  <c r="D53"/>
  <c r="D54"/>
  <c r="D55"/>
  <c r="D56"/>
  <c r="D57"/>
  <c r="D46"/>
  <c r="D43"/>
  <c r="D44"/>
  <c r="D42"/>
  <c r="D40"/>
  <c r="D39"/>
  <c r="D36"/>
  <c r="D37"/>
  <c r="D35"/>
  <c r="F61"/>
  <c r="F94" s="1"/>
  <c r="G94"/>
  <c r="H94"/>
  <c r="D29"/>
  <c r="D28"/>
  <c r="D27"/>
  <c r="D25"/>
  <c r="D23"/>
  <c r="D20"/>
  <c r="D21"/>
  <c r="D19"/>
  <c r="F33"/>
  <c r="G33"/>
  <c r="H33"/>
  <c r="H58" l="1"/>
  <c r="F88"/>
  <c r="G58"/>
  <c r="H31"/>
  <c r="F58"/>
  <c r="G92"/>
  <c r="F93"/>
  <c r="H93"/>
  <c r="F31"/>
  <c r="H92"/>
  <c r="G93"/>
  <c r="F92"/>
  <c r="H88"/>
  <c r="G88"/>
  <c r="G31"/>
  <c r="D74" l="1"/>
  <c r="D59"/>
  <c r="E90"/>
  <c r="D90" s="1"/>
  <c r="D89"/>
  <c r="E80"/>
  <c r="D80" s="1"/>
  <c r="D79" s="1"/>
  <c r="E75"/>
  <c r="D75" s="1"/>
  <c r="E61"/>
  <c r="E60"/>
  <c r="D60" s="1"/>
  <c r="H91"/>
  <c r="E33"/>
  <c r="D33" s="1"/>
  <c r="G91"/>
  <c r="F91"/>
  <c r="D32"/>
  <c r="D73" l="1"/>
  <c r="D88"/>
  <c r="E94"/>
  <c r="D94" s="1"/>
  <c r="D61"/>
  <c r="E79"/>
  <c r="E58"/>
  <c r="E93"/>
  <c r="D93" s="1"/>
  <c r="E88"/>
  <c r="E92"/>
  <c r="D92" s="1"/>
  <c r="E73"/>
  <c r="D31"/>
  <c r="E31"/>
  <c r="E91" l="1"/>
  <c r="D91" s="1"/>
  <c r="D58"/>
</calcChain>
</file>

<file path=xl/sharedStrings.xml><?xml version="1.0" encoding="utf-8"?>
<sst xmlns="http://schemas.openxmlformats.org/spreadsheetml/2006/main" count="407" uniqueCount="82">
  <si>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</si>
  <si>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</si>
  <si>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</si>
  <si>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</si>
  <si>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</si>
  <si>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</si>
  <si>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</si>
  <si>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</si>
  <si>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</si>
  <si>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</si>
  <si>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</si>
  <si>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</si>
  <si>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</si>
  <si>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</si>
  <si>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</si>
  <si>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</si>
  <si>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</si>
  <si>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</si>
  <si>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</si>
  <si>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</si>
  <si>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</si>
  <si>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</si>
  <si>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</si>
  <si>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</si>
  <si>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</si>
  <si>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</si>
  <si>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</si>
  <si>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</si>
  <si>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</si>
  <si>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</si>
  <si>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</si>
  <si>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Проведение капитального, текущего ремонта зданий,благоустройство территорий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</si>
  <si>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</si>
  <si>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</si>
  <si>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</si>
  <si>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</si>
  <si>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</si>
  <si>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</si>
  <si>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</si>
  <si>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</si>
  <si>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</si>
  <si>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</si>
  <si>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</si>
  <si>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>к муниципальной программе «Развитие образования Пограничного муниципального района» на 2016 - 2020 годы, утвержденное постановлением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</si>
  <si>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</si>
  <si>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</si>
  <si>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</si>
  <si>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</si>
  <si>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</si>
  <si>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</si>
  <si>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</si>
  <si>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утвержденное постановлением администрации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</si>
  <si>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</si>
  <si>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</si>
  <si>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</si>
  <si>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Освещение территории МБОУ "Жариковская средняя общеобразовательная  школа ПМР", филиалы в с.Нестеровка, с.Барабаш-Левада</t>
  </si>
  <si>
    <t>Предоставление субсидий бюджетным учреждениям на иные цели</t>
  </si>
  <si>
    <t>Мероприятия по обеспечению безопасности (лабораторные испытания электрооборудования, экспертиза деревянных конструкций, огнетушители)</t>
  </si>
  <si>
    <t>Субвенции на капитальный ремонт зданий: МБОУ Сергеевская СОШ ПМР"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</si>
  <si>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</si>
  <si>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</si>
  <si>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Ограждение территории МБДОУ "Детский сад №1 ПМР",МБДОУ "Детский сад № 2  ПМР",МБДОУ "Детский сад № 3 "Ручеек ПМР"</t>
  </si>
  <si>
    <t>Проведение капитального, текущего ремонта зданий,спортивного зала, замена оконных конструкций, кровли, ремонт систем жизнеобеспечения и благоустройство территорий</t>
  </si>
  <si>
    <t>2018-2019 годы</t>
  </si>
  <si>
    <t xml:space="preserve">Ограждение территорий: МБОУ "Жариковская средняя общеобразовательная  школа ПМР", филиалы   с.Нестеровка,с.Богуславка; МБОУ "Барано-Оренбургская СОШ ПМР"; </t>
  </si>
  <si>
    <t>Строительство пристройки к школе МБОУ " ПСОШ № 1"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</si>
  <si>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</si>
  <si>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</si>
  <si>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</si>
  <si>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>Предоставление субсидий бюджетным учреждениям на иные цели: приобретение мебели в столовые, приобретение запасных частей для автотранспорта,</t>
  </si>
  <si>
    <t>Мероприятия, направленные на патриотическое воспитание детейи молодёжи: мероприятия по организации работы военно-патриотического клуба "Гродековец",военно - полевые сборы школьников ( питание)</t>
  </si>
  <si>
    <t>Мероприятия по проведению ремонтных работ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</si>
  <si>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</si>
  <si>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</si>
  <si>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</si>
  <si>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 xml:space="preserve">от                    №  </t>
  </si>
  <si>
    <t xml:space="preserve"> района от               года    № 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</si>
  <si>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</si>
  <si>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</si>
  <si>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</si>
  <si>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 xml:space="preserve"> района от   23.03.2017   года № 146</t>
  </si>
  <si>
    <t>от   18.01.2016   № 08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</si>
</sst>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8"/>
  <sheetViews>
    <sheetView topLeftCell="A61" zoomScaleNormal="100" workbookViewId="0">
      <pane xSplit="1" topLeftCell="B1" activePane="topRight" state="frozen"/>
      <selection activeCell="A10" sqref="A10"/>
      <selection pane="topRight" activeCell="H102" sqref="H102"/>
    </sheetView>
  </sheetViews>
  <sheetFormatPr defaultRowHeight="1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>
      <c r="F1" s="76" t="s">
        <v>48</v>
      </c>
      <c r="G1" s="76"/>
      <c r="H1" s="76"/>
      <c r="I1" s="76"/>
      <c r="J1" s="76"/>
    </row>
    <row r="2" spans="1:11">
      <c r="F2" s="8" t="s">
        <v>49</v>
      </c>
      <c r="G2" s="8"/>
      <c r="H2" s="8"/>
      <c r="I2" s="8"/>
    </row>
    <row r="3" spans="1:11">
      <c r="F3" s="8" t="s">
        <v>50</v>
      </c>
      <c r="G3" s="8"/>
      <c r="H3" s="8"/>
      <c r="I3" s="8"/>
    </row>
    <row r="4" spans="1:11">
      <c r="F4" s="8" t="s">
        <v>51</v>
      </c>
      <c r="G4" s="8"/>
      <c r="H4" s="8"/>
      <c r="I4" s="8"/>
    </row>
    <row r="5" spans="1:11">
      <c r="F5" s="77" t="s">
        <v>52</v>
      </c>
      <c r="G5" s="77"/>
      <c r="H5" s="77"/>
      <c r="I5" s="77"/>
      <c r="J5" s="77"/>
    </row>
    <row r="6" spans="1:11">
      <c r="F6" s="32" t="s">
        <v>75</v>
      </c>
      <c r="G6" s="8"/>
      <c r="H6" s="8"/>
      <c r="I6" s="8"/>
    </row>
    <row r="8" spans="1:11" ht="15" customHeight="1">
      <c r="F8" s="76" t="s">
        <v>0</v>
      </c>
      <c r="G8" s="76"/>
      <c r="H8" s="76"/>
      <c r="I8" s="76"/>
      <c r="J8" s="76"/>
    </row>
    <row r="9" spans="1:11" ht="30.75" customHeight="1">
      <c r="F9" s="76" t="s">
        <v>43</v>
      </c>
      <c r="G9" s="76"/>
      <c r="H9" s="76"/>
      <c r="I9" s="76"/>
      <c r="J9" s="76"/>
    </row>
    <row r="10" spans="1:11" ht="15.75" customHeight="1">
      <c r="F10" s="76" t="s">
        <v>44</v>
      </c>
      <c r="G10" s="76"/>
      <c r="H10" s="76"/>
      <c r="I10" s="76"/>
      <c r="J10" s="76"/>
    </row>
    <row r="11" spans="1:11" ht="15.75" customHeight="1">
      <c r="F11" s="76" t="s">
        <v>76</v>
      </c>
      <c r="G11" s="76"/>
      <c r="H11" s="76"/>
      <c r="I11" s="76"/>
    </row>
    <row r="12" spans="1:11" ht="15" customHeight="1">
      <c r="F12" s="7"/>
      <c r="G12" s="7"/>
      <c r="H12" s="7"/>
      <c r="I12" s="7"/>
    </row>
    <row r="13" spans="1:11" ht="46.5" customHeight="1">
      <c r="A13" s="71" t="s">
        <v>42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1" ht="18.7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>
      <c r="A15" s="72" t="s">
        <v>1</v>
      </c>
      <c r="B15" s="72" t="s">
        <v>2</v>
      </c>
      <c r="C15" s="72" t="s">
        <v>3</v>
      </c>
      <c r="D15" s="72" t="s">
        <v>4</v>
      </c>
      <c r="E15" s="72" t="s">
        <v>5</v>
      </c>
      <c r="F15" s="72"/>
      <c r="G15" s="72"/>
      <c r="H15" s="72"/>
      <c r="I15" s="72"/>
      <c r="J15" s="72" t="s">
        <v>26</v>
      </c>
      <c r="K15" s="2"/>
    </row>
    <row r="16" spans="1:11" ht="18.75">
      <c r="A16" s="72"/>
      <c r="B16" s="72"/>
      <c r="C16" s="72"/>
      <c r="D16" s="72"/>
      <c r="E16" s="34">
        <v>2016</v>
      </c>
      <c r="F16" s="34">
        <v>2017</v>
      </c>
      <c r="G16" s="34">
        <v>2018</v>
      </c>
      <c r="H16" s="34">
        <v>2019</v>
      </c>
      <c r="I16" s="34">
        <v>2020</v>
      </c>
      <c r="J16" s="72"/>
      <c r="K16" s="2"/>
    </row>
    <row r="17" spans="1:19" ht="18.75">
      <c r="A17" s="70" t="s">
        <v>28</v>
      </c>
      <c r="B17" s="70"/>
      <c r="C17" s="70"/>
      <c r="D17" s="70"/>
      <c r="E17" s="70"/>
      <c r="F17" s="70"/>
      <c r="G17" s="70"/>
      <c r="H17" s="70"/>
      <c r="I17" s="70"/>
      <c r="J17" s="70"/>
      <c r="K17" s="2"/>
    </row>
    <row r="18" spans="1:19" ht="18.75">
      <c r="A18" s="73" t="s">
        <v>29</v>
      </c>
      <c r="B18" s="73"/>
      <c r="C18" s="73"/>
      <c r="D18" s="73"/>
      <c r="E18" s="73"/>
      <c r="F18" s="73"/>
      <c r="G18" s="73"/>
      <c r="H18" s="73"/>
      <c r="I18" s="73"/>
      <c r="J18" s="73"/>
      <c r="K18" s="2"/>
    </row>
    <row r="19" spans="1:19" ht="157.5" customHeight="1">
      <c r="A19" s="10" t="s">
        <v>6</v>
      </c>
      <c r="B19" s="34" t="s">
        <v>7</v>
      </c>
      <c r="C19" s="34" t="s">
        <v>8</v>
      </c>
      <c r="D19" s="33">
        <f>E19+F19+G19+H19+I19</f>
        <v>140505</v>
      </c>
      <c r="E19" s="34">
        <v>35517</v>
      </c>
      <c r="F19" s="11">
        <v>34996</v>
      </c>
      <c r="G19" s="11">
        <v>34996</v>
      </c>
      <c r="H19" s="11">
        <v>34996</v>
      </c>
      <c r="I19" s="11"/>
      <c r="J19" s="34" t="s">
        <v>66</v>
      </c>
      <c r="K19" s="2"/>
    </row>
    <row r="20" spans="1:19" ht="141" customHeight="1">
      <c r="A20" s="10" t="s">
        <v>9</v>
      </c>
      <c r="B20" s="34" t="s">
        <v>7</v>
      </c>
      <c r="C20" s="34" t="s">
        <v>10</v>
      </c>
      <c r="D20" s="33">
        <f t="shared" ref="D20:D30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34" t="s">
        <v>66</v>
      </c>
      <c r="K20" s="74"/>
      <c r="L20" s="74"/>
      <c r="M20" s="74"/>
      <c r="N20" s="74"/>
    </row>
    <row r="21" spans="1:19" ht="131.25" customHeight="1">
      <c r="A21" s="10" t="s">
        <v>56</v>
      </c>
      <c r="B21" s="34" t="s">
        <v>7</v>
      </c>
      <c r="C21" s="34" t="s">
        <v>10</v>
      </c>
      <c r="D21" s="33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34" t="s">
        <v>66</v>
      </c>
      <c r="K21" s="74"/>
      <c r="L21" s="74"/>
      <c r="M21" s="74"/>
      <c r="N21" s="74"/>
      <c r="O21" s="67"/>
      <c r="P21" s="67"/>
      <c r="Q21" s="67"/>
      <c r="R21" s="4"/>
    </row>
    <row r="22" spans="1:19" ht="54.75" customHeight="1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2"/>
    </row>
    <row r="23" spans="1:19" ht="100.5" customHeight="1">
      <c r="A23" s="36" t="s">
        <v>30</v>
      </c>
      <c r="B23" s="34" t="s">
        <v>7</v>
      </c>
      <c r="C23" s="34" t="s">
        <v>10</v>
      </c>
      <c r="D23" s="33">
        <f t="shared" si="0"/>
        <v>5139.2299999999996</v>
      </c>
      <c r="E23" s="34">
        <v>2192.54</v>
      </c>
      <c r="F23" s="11">
        <v>982.23</v>
      </c>
      <c r="G23" s="11">
        <v>982.23</v>
      </c>
      <c r="H23" s="11">
        <v>982.23</v>
      </c>
      <c r="I23" s="11"/>
      <c r="J23" s="34" t="s">
        <v>27</v>
      </c>
      <c r="K23" s="2"/>
    </row>
    <row r="24" spans="1:19" ht="18.75">
      <c r="A24" s="70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2"/>
    </row>
    <row r="25" spans="1:19" ht="102" customHeight="1">
      <c r="A25" s="10" t="s">
        <v>31</v>
      </c>
      <c r="B25" s="34" t="s">
        <v>7</v>
      </c>
      <c r="C25" s="34" t="s">
        <v>10</v>
      </c>
      <c r="D25" s="33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34" t="s">
        <v>66</v>
      </c>
      <c r="K25" s="74"/>
      <c r="L25" s="74"/>
      <c r="M25" s="74"/>
      <c r="N25" s="74"/>
      <c r="O25" s="67"/>
      <c r="P25" s="67"/>
      <c r="Q25" s="67"/>
      <c r="R25" s="4"/>
      <c r="S25" s="4"/>
    </row>
    <row r="26" spans="1:19" ht="18.75">
      <c r="A26" s="70" t="s">
        <v>46</v>
      </c>
      <c r="B26" s="70"/>
      <c r="C26" s="70"/>
      <c r="D26" s="70"/>
      <c r="E26" s="70"/>
      <c r="F26" s="70"/>
      <c r="G26" s="70"/>
      <c r="H26" s="70"/>
      <c r="I26" s="70"/>
      <c r="J26" s="70"/>
      <c r="K26" s="2"/>
    </row>
    <row r="27" spans="1:19" ht="206.25">
      <c r="A27" s="36" t="s">
        <v>60</v>
      </c>
      <c r="B27" s="34" t="s">
        <v>7</v>
      </c>
      <c r="C27" s="34" t="s">
        <v>10</v>
      </c>
      <c r="D27" s="33">
        <f t="shared" si="0"/>
        <v>229.655</v>
      </c>
      <c r="E27" s="12">
        <v>94.655000000000001</v>
      </c>
      <c r="F27" s="34">
        <v>135</v>
      </c>
      <c r="G27" s="34">
        <v>0</v>
      </c>
      <c r="H27" s="34">
        <v>0</v>
      </c>
      <c r="I27" s="34"/>
      <c r="J27" s="34" t="s">
        <v>66</v>
      </c>
      <c r="K27" s="74"/>
      <c r="L27" s="80"/>
      <c r="M27" s="80"/>
      <c r="N27" s="80"/>
    </row>
    <row r="28" spans="1:19" ht="113.25" customHeight="1">
      <c r="A28" s="36" t="s">
        <v>59</v>
      </c>
      <c r="B28" s="34" t="s">
        <v>7</v>
      </c>
      <c r="C28" s="34" t="s">
        <v>10</v>
      </c>
      <c r="D28" s="33">
        <f t="shared" si="0"/>
        <v>169.20999999999998</v>
      </c>
      <c r="E28" s="22">
        <v>69.209999999999994</v>
      </c>
      <c r="F28" s="34">
        <v>100</v>
      </c>
      <c r="G28" s="34">
        <v>0</v>
      </c>
      <c r="H28" s="34">
        <v>0</v>
      </c>
      <c r="I28" s="34"/>
      <c r="J28" s="34" t="s">
        <v>66</v>
      </c>
      <c r="K28" s="74"/>
      <c r="L28" s="80"/>
      <c r="M28" s="80"/>
      <c r="N28" s="80"/>
    </row>
    <row r="29" spans="1:19" ht="117.75" customHeight="1">
      <c r="A29" s="15" t="s">
        <v>61</v>
      </c>
      <c r="B29" s="34" t="s">
        <v>7</v>
      </c>
      <c r="C29" s="34" t="s">
        <v>10</v>
      </c>
      <c r="D29" s="33">
        <f t="shared" si="0"/>
        <v>2687.67</v>
      </c>
      <c r="E29" s="12">
        <v>25.5</v>
      </c>
      <c r="F29" s="12">
        <v>997.39</v>
      </c>
      <c r="G29" s="34">
        <v>832.39</v>
      </c>
      <c r="H29" s="34">
        <v>832.39</v>
      </c>
      <c r="I29" s="34"/>
      <c r="J29" s="34" t="s">
        <v>66</v>
      </c>
      <c r="K29" s="74"/>
      <c r="L29" s="74"/>
      <c r="M29" s="74"/>
      <c r="N29" s="74"/>
    </row>
    <row r="30" spans="1:19" ht="139.5" customHeight="1">
      <c r="A30" s="10" t="s">
        <v>56</v>
      </c>
      <c r="B30" s="43" t="s">
        <v>68</v>
      </c>
      <c r="C30" s="43" t="s">
        <v>10</v>
      </c>
      <c r="D30" s="42">
        <f t="shared" si="0"/>
        <v>64</v>
      </c>
      <c r="E30" s="12">
        <v>0</v>
      </c>
      <c r="F30" s="12">
        <v>64</v>
      </c>
      <c r="G30" s="43">
        <v>0</v>
      </c>
      <c r="H30" s="43">
        <v>0</v>
      </c>
      <c r="I30" s="43"/>
      <c r="J30" s="43" t="s">
        <v>66</v>
      </c>
      <c r="K30" s="44"/>
      <c r="L30" s="44"/>
      <c r="M30" s="44"/>
      <c r="N30" s="44"/>
    </row>
    <row r="31" spans="1:19" ht="18.75">
      <c r="A31" s="81" t="s">
        <v>12</v>
      </c>
      <c r="B31" s="37" t="s">
        <v>32</v>
      </c>
      <c r="C31" s="35"/>
      <c r="D31" s="37">
        <f>D32+D33</f>
        <v>251928.549</v>
      </c>
      <c r="E31" s="37">
        <f>E32+E33</f>
        <v>63251.209000000003</v>
      </c>
      <c r="F31" s="37">
        <f t="shared" ref="F31:H31" si="1">F32+F33</f>
        <v>65546.64</v>
      </c>
      <c r="G31" s="37">
        <f t="shared" si="1"/>
        <v>61565.35</v>
      </c>
      <c r="H31" s="37">
        <f t="shared" si="1"/>
        <v>61565.35</v>
      </c>
      <c r="I31" s="14"/>
      <c r="J31" s="82"/>
      <c r="K31" s="2"/>
    </row>
    <row r="32" spans="1:19" ht="37.5">
      <c r="A32" s="81"/>
      <c r="B32" s="37" t="s">
        <v>10</v>
      </c>
      <c r="C32" s="35"/>
      <c r="D32" s="37">
        <f>E32+F32+G32+H32+I32</f>
        <v>111423.549</v>
      </c>
      <c r="E32" s="23">
        <f>E20+E23+E25+E27+E29+E28+E21+E30</f>
        <v>27734.208999999999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82"/>
      <c r="K32" s="2"/>
    </row>
    <row r="33" spans="1:21" ht="24.75" customHeight="1">
      <c r="A33" s="81"/>
      <c r="B33" s="37" t="s">
        <v>8</v>
      </c>
      <c r="C33" s="35"/>
      <c r="D33" s="37">
        <f>E33+F33+G33+H33+I33</f>
        <v>140505</v>
      </c>
      <c r="E33" s="37">
        <f>E19</f>
        <v>35517</v>
      </c>
      <c r="F33" s="37">
        <f t="shared" ref="F33:H33" si="3">F19</f>
        <v>34996</v>
      </c>
      <c r="G33" s="37">
        <f t="shared" si="3"/>
        <v>34996</v>
      </c>
      <c r="H33" s="37">
        <f t="shared" si="3"/>
        <v>34996</v>
      </c>
      <c r="I33" s="14"/>
      <c r="J33" s="82"/>
      <c r="K33" s="2"/>
    </row>
    <row r="34" spans="1:21" ht="26.25" customHeight="1">
      <c r="A34" s="70" t="s">
        <v>33</v>
      </c>
      <c r="B34" s="70"/>
      <c r="C34" s="70"/>
      <c r="D34" s="70"/>
      <c r="E34" s="70"/>
      <c r="F34" s="70"/>
      <c r="G34" s="70"/>
      <c r="H34" s="70"/>
      <c r="I34" s="70"/>
      <c r="J34" s="70"/>
      <c r="K34" s="2"/>
    </row>
    <row r="35" spans="1:21" ht="96.75" customHeight="1">
      <c r="A35" s="36" t="s">
        <v>9</v>
      </c>
      <c r="B35" s="34" t="s">
        <v>7</v>
      </c>
      <c r="C35" s="34" t="s">
        <v>10</v>
      </c>
      <c r="D35" s="21">
        <f>E35+F35+G35+H35+I35</f>
        <v>190216.856</v>
      </c>
      <c r="E35" s="22">
        <v>48653.735999999997</v>
      </c>
      <c r="F35" s="12">
        <v>47435.8</v>
      </c>
      <c r="G35" s="34">
        <v>47063.66</v>
      </c>
      <c r="H35" s="34">
        <v>47063.66</v>
      </c>
      <c r="I35" s="34"/>
      <c r="J35" s="34" t="s">
        <v>66</v>
      </c>
      <c r="K35" s="78"/>
      <c r="L35" s="79"/>
      <c r="M35" s="79"/>
      <c r="N35" s="79"/>
      <c r="O35" s="67"/>
      <c r="P35" s="67"/>
      <c r="Q35" s="67"/>
      <c r="R35" s="4"/>
      <c r="S35" s="4"/>
      <c r="T35" s="4"/>
      <c r="U35" s="4"/>
    </row>
    <row r="36" spans="1:21" ht="111.75" customHeight="1">
      <c r="A36" s="45" t="s">
        <v>69</v>
      </c>
      <c r="B36" s="34" t="s">
        <v>7</v>
      </c>
      <c r="C36" s="34" t="s">
        <v>10</v>
      </c>
      <c r="D36" s="21">
        <f t="shared" ref="D36:D57" si="4">E36+F36+G36+H36+I36</f>
        <v>1984.9699999999998</v>
      </c>
      <c r="E36" s="22">
        <v>256.11</v>
      </c>
      <c r="F36" s="12">
        <v>1728.86</v>
      </c>
      <c r="G36" s="34">
        <v>0</v>
      </c>
      <c r="H36" s="34">
        <v>0</v>
      </c>
      <c r="I36" s="34"/>
      <c r="J36" s="34" t="s">
        <v>66</v>
      </c>
      <c r="K36" s="78"/>
      <c r="L36" s="79"/>
      <c r="M36" s="79"/>
      <c r="N36" s="79"/>
      <c r="O36" s="67"/>
      <c r="P36" s="67"/>
      <c r="Q36" s="67"/>
      <c r="R36" s="67"/>
    </row>
    <row r="37" spans="1:21" ht="168.75">
      <c r="A37" s="10" t="s">
        <v>15</v>
      </c>
      <c r="B37" s="34" t="s">
        <v>7</v>
      </c>
      <c r="C37" s="34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34" t="s">
        <v>66</v>
      </c>
    </row>
    <row r="38" spans="1:21" ht="18.75">
      <c r="A38" s="70" t="s">
        <v>45</v>
      </c>
      <c r="B38" s="70"/>
      <c r="C38" s="70"/>
      <c r="D38" s="70"/>
      <c r="E38" s="70"/>
      <c r="F38" s="70"/>
      <c r="G38" s="70"/>
      <c r="H38" s="70"/>
      <c r="I38" s="70"/>
      <c r="J38" s="70"/>
    </row>
    <row r="39" spans="1:21" ht="131.25">
      <c r="A39" s="10" t="s">
        <v>14</v>
      </c>
      <c r="B39" s="34" t="s">
        <v>7</v>
      </c>
      <c r="C39" s="34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34" t="s">
        <v>66</v>
      </c>
    </row>
    <row r="40" spans="1:21" ht="88.5" customHeight="1">
      <c r="A40" s="10" t="s">
        <v>30</v>
      </c>
      <c r="B40" s="34" t="s">
        <v>7</v>
      </c>
      <c r="C40" s="34" t="s">
        <v>10</v>
      </c>
      <c r="D40" s="21">
        <f t="shared" si="4"/>
        <v>576.58000000000004</v>
      </c>
      <c r="E40" s="34">
        <v>247</v>
      </c>
      <c r="F40" s="11">
        <v>109.86</v>
      </c>
      <c r="G40" s="11">
        <v>109.86</v>
      </c>
      <c r="H40" s="11">
        <v>109.86</v>
      </c>
      <c r="I40" s="13"/>
      <c r="J40" s="34" t="s">
        <v>66</v>
      </c>
    </row>
    <row r="41" spans="1:21" ht="26.25" customHeight="1">
      <c r="A41" s="70" t="s">
        <v>34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21" ht="135.75" customHeight="1">
      <c r="A42" s="15" t="s">
        <v>58</v>
      </c>
      <c r="B42" s="12" t="s">
        <v>7</v>
      </c>
      <c r="C42" s="12" t="s">
        <v>8</v>
      </c>
      <c r="D42" s="21">
        <f t="shared" si="4"/>
        <v>733.93</v>
      </c>
      <c r="E42" s="12">
        <v>733.93</v>
      </c>
      <c r="F42" s="12">
        <v>0</v>
      </c>
      <c r="G42" s="12">
        <v>0</v>
      </c>
      <c r="H42" s="12">
        <v>0</v>
      </c>
      <c r="I42" s="16"/>
      <c r="J42" s="34" t="s">
        <v>66</v>
      </c>
    </row>
    <row r="43" spans="1:21" ht="139.5" customHeight="1">
      <c r="A43" s="17" t="s">
        <v>62</v>
      </c>
      <c r="B43" s="12" t="s">
        <v>7</v>
      </c>
      <c r="C43" s="12" t="s">
        <v>10</v>
      </c>
      <c r="D43" s="21">
        <f t="shared" si="4"/>
        <v>15461.387999999999</v>
      </c>
      <c r="E43" s="12">
        <v>1225.768</v>
      </c>
      <c r="F43" s="18">
        <v>10283.84</v>
      </c>
      <c r="G43" s="18">
        <v>1975.89</v>
      </c>
      <c r="H43" s="18">
        <v>1975.89</v>
      </c>
      <c r="I43" s="11"/>
      <c r="J43" s="34" t="s">
        <v>66</v>
      </c>
      <c r="K43" s="78"/>
      <c r="L43" s="79"/>
      <c r="M43" s="79"/>
      <c r="N43" s="79"/>
      <c r="O43" s="67"/>
      <c r="P43" s="67"/>
      <c r="Q43" s="67"/>
      <c r="R43" s="67"/>
      <c r="S43" s="4"/>
    </row>
    <row r="44" spans="1:21" ht="112.5" customHeight="1">
      <c r="A44" s="17" t="s">
        <v>65</v>
      </c>
      <c r="B44" s="12" t="s">
        <v>63</v>
      </c>
      <c r="C44" s="12" t="s">
        <v>10</v>
      </c>
      <c r="D44" s="21">
        <f t="shared" si="4"/>
        <v>4000</v>
      </c>
      <c r="E44" s="12">
        <v>0</v>
      </c>
      <c r="F44" s="18">
        <v>0</v>
      </c>
      <c r="G44" s="18">
        <v>1000</v>
      </c>
      <c r="H44" s="18">
        <v>3000</v>
      </c>
      <c r="I44" s="11"/>
      <c r="J44" s="34" t="s">
        <v>66</v>
      </c>
    </row>
    <row r="45" spans="1:21" ht="35.25" customHeight="1">
      <c r="A45" s="70" t="s">
        <v>46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21" ht="37.5">
      <c r="A46" s="83" t="s">
        <v>64</v>
      </c>
      <c r="B46" s="34" t="s">
        <v>7</v>
      </c>
      <c r="C46" s="34" t="s">
        <v>10</v>
      </c>
      <c r="D46" s="21">
        <f t="shared" si="4"/>
        <v>1878.5129999999999</v>
      </c>
      <c r="E46" s="20">
        <v>928.51300000000003</v>
      </c>
      <c r="F46" s="18">
        <v>550</v>
      </c>
      <c r="G46" s="11">
        <v>0</v>
      </c>
      <c r="H46" s="11">
        <v>400</v>
      </c>
      <c r="I46" s="34"/>
      <c r="J46" s="72" t="s">
        <v>66</v>
      </c>
    </row>
    <row r="47" spans="1:21" ht="58.5" customHeight="1">
      <c r="A47" s="83"/>
      <c r="B47" s="34" t="s">
        <v>7</v>
      </c>
      <c r="C47" s="34" t="s">
        <v>8</v>
      </c>
      <c r="D47" s="21">
        <f t="shared" si="4"/>
        <v>0</v>
      </c>
      <c r="E47" s="34">
        <v>0</v>
      </c>
      <c r="F47" s="18">
        <v>0</v>
      </c>
      <c r="G47" s="11">
        <v>0</v>
      </c>
      <c r="H47" s="11">
        <v>0</v>
      </c>
      <c r="I47" s="11"/>
      <c r="J47" s="72"/>
    </row>
    <row r="48" spans="1:21" ht="52.5" customHeight="1">
      <c r="A48" s="83"/>
      <c r="B48" s="34" t="s">
        <v>54</v>
      </c>
      <c r="C48" s="34" t="s">
        <v>47</v>
      </c>
      <c r="D48" s="21">
        <f t="shared" si="4"/>
        <v>993.24800000000005</v>
      </c>
      <c r="E48" s="34">
        <v>993.24800000000005</v>
      </c>
      <c r="F48" s="18">
        <v>0</v>
      </c>
      <c r="G48" s="11">
        <v>0</v>
      </c>
      <c r="H48" s="11">
        <v>0</v>
      </c>
      <c r="I48" s="11"/>
      <c r="J48" s="72"/>
    </row>
    <row r="49" spans="1:20" ht="18.75" customHeight="1">
      <c r="A49" s="83" t="s">
        <v>77</v>
      </c>
      <c r="B49" s="72" t="s">
        <v>7</v>
      </c>
      <c r="C49" s="34" t="s">
        <v>10</v>
      </c>
      <c r="D49" s="21">
        <f t="shared" si="4"/>
        <v>405</v>
      </c>
      <c r="E49" s="31">
        <v>45</v>
      </c>
      <c r="F49" s="12">
        <v>180</v>
      </c>
      <c r="G49" s="34">
        <v>180</v>
      </c>
      <c r="H49" s="34">
        <v>0</v>
      </c>
      <c r="I49" s="34"/>
      <c r="J49" s="72" t="s">
        <v>66</v>
      </c>
    </row>
    <row r="50" spans="1:20" ht="82.5" customHeight="1">
      <c r="A50" s="83"/>
      <c r="B50" s="72"/>
      <c r="C50" s="34" t="s">
        <v>8</v>
      </c>
      <c r="D50" s="21">
        <f t="shared" si="4"/>
        <v>0</v>
      </c>
      <c r="E50" s="34">
        <v>0</v>
      </c>
      <c r="F50" s="11"/>
      <c r="G50" s="11">
        <v>0</v>
      </c>
      <c r="H50" s="11"/>
      <c r="I50" s="11"/>
      <c r="J50" s="72"/>
    </row>
    <row r="51" spans="1:20" ht="43.5" customHeight="1">
      <c r="A51" s="83"/>
      <c r="B51" s="72"/>
      <c r="C51" s="34" t="s">
        <v>47</v>
      </c>
      <c r="D51" s="21">
        <f t="shared" si="4"/>
        <v>0</v>
      </c>
      <c r="E51" s="34">
        <v>0</v>
      </c>
      <c r="F51" s="11"/>
      <c r="G51" s="11"/>
      <c r="H51" s="11"/>
      <c r="I51" s="11"/>
      <c r="J51" s="72"/>
      <c r="K51" s="86"/>
      <c r="L51" s="67"/>
      <c r="M51" s="67"/>
      <c r="N51" s="67"/>
      <c r="O51" s="67"/>
      <c r="P51" s="4"/>
      <c r="Q51" s="4"/>
      <c r="R51" s="4"/>
      <c r="S51" s="4"/>
      <c r="T51" s="4"/>
    </row>
    <row r="52" spans="1:20" ht="43.5" customHeight="1">
      <c r="A52" s="72" t="s">
        <v>57</v>
      </c>
      <c r="B52" s="72" t="s">
        <v>7</v>
      </c>
      <c r="C52" s="34" t="s">
        <v>10</v>
      </c>
      <c r="D52" s="21">
        <f t="shared" si="4"/>
        <v>148.52199999999999</v>
      </c>
      <c r="E52" s="22">
        <v>148.52199999999999</v>
      </c>
      <c r="F52" s="11"/>
      <c r="G52" s="11"/>
      <c r="H52" s="11"/>
      <c r="I52" s="11"/>
      <c r="J52" s="72" t="s">
        <v>66</v>
      </c>
    </row>
    <row r="53" spans="1:20" ht="70.5" customHeight="1">
      <c r="A53" s="72"/>
      <c r="B53" s="72"/>
      <c r="C53" s="34" t="s">
        <v>8</v>
      </c>
      <c r="D53" s="21">
        <f t="shared" si="4"/>
        <v>0</v>
      </c>
      <c r="E53" s="34">
        <v>0</v>
      </c>
      <c r="F53" s="11"/>
      <c r="G53" s="11"/>
      <c r="H53" s="11"/>
      <c r="I53" s="11"/>
      <c r="J53" s="72"/>
    </row>
    <row r="54" spans="1:20" ht="45.75" customHeight="1">
      <c r="A54" s="72"/>
      <c r="B54" s="72"/>
      <c r="C54" s="34" t="s">
        <v>47</v>
      </c>
      <c r="D54" s="21">
        <f t="shared" si="4"/>
        <v>0</v>
      </c>
      <c r="E54" s="34">
        <v>0</v>
      </c>
      <c r="F54" s="11"/>
      <c r="G54" s="11"/>
      <c r="H54" s="11"/>
      <c r="I54" s="11"/>
      <c r="J54" s="72"/>
    </row>
    <row r="55" spans="1:20" ht="35.25" customHeight="1">
      <c r="A55" s="72" t="s">
        <v>55</v>
      </c>
      <c r="B55" s="72" t="s">
        <v>7</v>
      </c>
      <c r="C55" s="34" t="s">
        <v>10</v>
      </c>
      <c r="D55" s="21">
        <f t="shared" si="4"/>
        <v>435</v>
      </c>
      <c r="E55" s="19">
        <v>0</v>
      </c>
      <c r="F55" s="12">
        <v>215</v>
      </c>
      <c r="G55" s="34">
        <v>220</v>
      </c>
      <c r="H55" s="34">
        <v>0</v>
      </c>
      <c r="I55" s="34"/>
      <c r="J55" s="72" t="s">
        <v>66</v>
      </c>
    </row>
    <row r="56" spans="1:20" ht="71.25" customHeight="1">
      <c r="A56" s="72"/>
      <c r="B56" s="72"/>
      <c r="C56" s="34" t="s">
        <v>8</v>
      </c>
      <c r="D56" s="21">
        <f t="shared" si="4"/>
        <v>0</v>
      </c>
      <c r="E56" s="34">
        <v>0</v>
      </c>
      <c r="F56" s="11"/>
      <c r="G56" s="11"/>
      <c r="H56" s="11"/>
      <c r="I56" s="11"/>
      <c r="J56" s="72"/>
    </row>
    <row r="57" spans="1:20" ht="39" customHeight="1">
      <c r="A57" s="72"/>
      <c r="B57" s="72"/>
      <c r="C57" s="34" t="s">
        <v>47</v>
      </c>
      <c r="D57" s="21">
        <f t="shared" si="4"/>
        <v>0</v>
      </c>
      <c r="E57" s="34">
        <v>0</v>
      </c>
      <c r="F57" s="11"/>
      <c r="G57" s="11"/>
      <c r="H57" s="11"/>
      <c r="I57" s="11"/>
      <c r="J57" s="72"/>
      <c r="L57" s="5"/>
    </row>
    <row r="58" spans="1:20" ht="33.75" customHeight="1">
      <c r="A58" s="87" t="s">
        <v>16</v>
      </c>
      <c r="B58" s="88"/>
      <c r="C58" s="37" t="s">
        <v>13</v>
      </c>
      <c r="D58" s="37">
        <f>D59+D60+D61</f>
        <v>670899.00699999998</v>
      </c>
      <c r="E58" s="23">
        <f>E59+E60+E61</f>
        <v>165368.82699999999</v>
      </c>
      <c r="F58" s="23">
        <f t="shared" ref="F58" si="5">F59+F60+F61</f>
        <v>174479.35999999999</v>
      </c>
      <c r="G58" s="23">
        <f t="shared" ref="G58" si="6">G59+G60+G61</f>
        <v>164525.41</v>
      </c>
      <c r="H58" s="23">
        <f t="shared" ref="H58" si="7">H59+H60+H61</f>
        <v>166525.41</v>
      </c>
      <c r="I58" s="23"/>
      <c r="J58" s="88"/>
      <c r="L58" s="5"/>
    </row>
    <row r="59" spans="1:20" ht="32.25" customHeight="1">
      <c r="A59" s="87"/>
      <c r="B59" s="88"/>
      <c r="C59" s="37" t="s">
        <v>10</v>
      </c>
      <c r="D59" s="23">
        <f>E59+F59+G59+H59+I59</f>
        <v>215106.829</v>
      </c>
      <c r="E59" s="23">
        <f>E35+E40+E43+E46+E52+E36+E49+E55</f>
        <v>51504.648999999998</v>
      </c>
      <c r="F59" s="23">
        <f t="shared" ref="F59" si="8">F35+F40+F43+F46+F52+F36+F49+F55</f>
        <v>60503.360000000001</v>
      </c>
      <c r="G59" s="23">
        <f>G35+G40+G43+G46+G52+G36+G49+G55+G44</f>
        <v>50549.41</v>
      </c>
      <c r="H59" s="23">
        <f>H35+H40+H43+H46+H52+H36+H49+H55+H44</f>
        <v>52549.41</v>
      </c>
      <c r="I59" s="23"/>
      <c r="J59" s="88"/>
      <c r="L59" s="5"/>
    </row>
    <row r="60" spans="1:20" ht="34.5" customHeight="1">
      <c r="A60" s="87"/>
      <c r="B60" s="88"/>
      <c r="C60" s="37" t="s">
        <v>8</v>
      </c>
      <c r="D60" s="23">
        <f t="shared" ref="D60:D61" si="9">E60+F60+G60+H60+I60</f>
        <v>454798.93</v>
      </c>
      <c r="E60" s="23">
        <f>E37+E39+E42</f>
        <v>112870.93</v>
      </c>
      <c r="F60" s="23">
        <f t="shared" ref="F60:H60" si="10">F37+F39+F42</f>
        <v>113976</v>
      </c>
      <c r="G60" s="23">
        <f t="shared" si="10"/>
        <v>113976</v>
      </c>
      <c r="H60" s="23">
        <f t="shared" si="10"/>
        <v>113976</v>
      </c>
      <c r="I60" s="23"/>
      <c r="J60" s="88"/>
      <c r="L60" s="5"/>
    </row>
    <row r="61" spans="1:20" ht="45.75" customHeight="1">
      <c r="A61" s="87"/>
      <c r="B61" s="88"/>
      <c r="C61" s="37" t="s">
        <v>47</v>
      </c>
      <c r="D61" s="23">
        <f t="shared" si="9"/>
        <v>993.24800000000005</v>
      </c>
      <c r="E61" s="37">
        <f>E48</f>
        <v>993.24800000000005</v>
      </c>
      <c r="F61" s="37">
        <f t="shared" ref="F61:H61" si="11">F48</f>
        <v>0</v>
      </c>
      <c r="G61" s="37">
        <f t="shared" si="11"/>
        <v>0</v>
      </c>
      <c r="H61" s="37">
        <f t="shared" si="11"/>
        <v>0</v>
      </c>
      <c r="I61" s="37"/>
      <c r="J61" s="88"/>
      <c r="L61" s="5"/>
    </row>
    <row r="62" spans="1:20" ht="36" customHeight="1">
      <c r="A62" s="89" t="s">
        <v>35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20" ht="59.25" customHeight="1">
      <c r="A63" s="90" t="s">
        <v>36</v>
      </c>
      <c r="B63" s="90"/>
      <c r="C63" s="90"/>
      <c r="D63" s="90"/>
      <c r="E63" s="90"/>
      <c r="F63" s="90"/>
      <c r="G63" s="90"/>
      <c r="H63" s="90"/>
      <c r="I63" s="90"/>
      <c r="J63" s="90"/>
    </row>
    <row r="64" spans="1:20" ht="159.75" customHeight="1">
      <c r="A64" s="17" t="s">
        <v>9</v>
      </c>
      <c r="B64" s="12" t="s">
        <v>7</v>
      </c>
      <c r="C64" s="12" t="s">
        <v>10</v>
      </c>
      <c r="D64" s="26">
        <f>E64+F64+G64+H64+I64</f>
        <v>47803.048000000003</v>
      </c>
      <c r="E64" s="12">
        <v>11285.338</v>
      </c>
      <c r="F64" s="18">
        <v>12172.57</v>
      </c>
      <c r="G64" s="18">
        <v>12172.57</v>
      </c>
      <c r="H64" s="18">
        <v>12172.57</v>
      </c>
      <c r="I64" s="25"/>
      <c r="J64" s="34" t="s">
        <v>66</v>
      </c>
    </row>
    <row r="65" spans="1:24" s="3" customFormat="1" ht="123.75" customHeight="1">
      <c r="A65" s="15" t="s">
        <v>56</v>
      </c>
      <c r="B65" s="12" t="s">
        <v>7</v>
      </c>
      <c r="C65" s="12" t="s">
        <v>10</v>
      </c>
      <c r="D65" s="40">
        <f>E65+F65+G65+H65+I65</f>
        <v>655.29999999999995</v>
      </c>
      <c r="E65" s="12">
        <v>39</v>
      </c>
      <c r="F65" s="12">
        <v>616.29999999999995</v>
      </c>
      <c r="G65" s="12">
        <v>0</v>
      </c>
      <c r="H65" s="12">
        <v>0</v>
      </c>
      <c r="I65" s="25"/>
      <c r="J65" s="34" t="s">
        <v>67</v>
      </c>
      <c r="O65" s="69"/>
      <c r="P65" s="69"/>
      <c r="Q65" s="69"/>
      <c r="R65" s="69"/>
      <c r="S65" s="53"/>
      <c r="T65" s="53"/>
      <c r="U65" s="53"/>
      <c r="V65" s="53"/>
      <c r="W65" s="53"/>
      <c r="X65" s="53"/>
    </row>
    <row r="66" spans="1:24" ht="31.5" customHeight="1">
      <c r="A66" s="91" t="s">
        <v>34</v>
      </c>
      <c r="B66" s="91"/>
      <c r="C66" s="91"/>
      <c r="D66" s="91"/>
      <c r="E66" s="91"/>
      <c r="F66" s="91"/>
      <c r="G66" s="91"/>
      <c r="H66" s="91"/>
      <c r="I66" s="91"/>
      <c r="J66" s="91"/>
    </row>
    <row r="67" spans="1:24" ht="133.5" customHeight="1">
      <c r="A67" s="12" t="s">
        <v>71</v>
      </c>
      <c r="B67" s="12" t="s">
        <v>7</v>
      </c>
      <c r="C67" s="12" t="s">
        <v>10</v>
      </c>
      <c r="D67" s="47">
        <f>E67+F67+G67+H67+I67</f>
        <v>185</v>
      </c>
      <c r="E67" s="12">
        <v>0</v>
      </c>
      <c r="F67" s="18">
        <v>65</v>
      </c>
      <c r="G67" s="18">
        <v>60</v>
      </c>
      <c r="H67" s="18">
        <v>60</v>
      </c>
      <c r="I67" s="25"/>
      <c r="J67" s="12" t="s">
        <v>66</v>
      </c>
      <c r="K67" s="84"/>
      <c r="L67" s="85"/>
      <c r="M67" s="85"/>
      <c r="N67" s="85"/>
    </row>
    <row r="68" spans="1:24" ht="40.5" customHeight="1">
      <c r="A68" s="70" t="s">
        <v>37</v>
      </c>
      <c r="B68" s="70"/>
      <c r="C68" s="70"/>
      <c r="D68" s="70"/>
      <c r="E68" s="70"/>
      <c r="F68" s="70"/>
      <c r="G68" s="70"/>
      <c r="H68" s="70"/>
      <c r="I68" s="70"/>
      <c r="J68" s="70"/>
      <c r="K68" s="6"/>
      <c r="L68" s="6"/>
      <c r="M68" s="6"/>
    </row>
    <row r="69" spans="1:24" ht="140.25" customHeight="1">
      <c r="A69" s="10" t="s">
        <v>17</v>
      </c>
      <c r="B69" s="34" t="s">
        <v>7</v>
      </c>
      <c r="C69" s="34" t="s">
        <v>8</v>
      </c>
      <c r="D69" s="40">
        <f>E69+F69+G69+H69+I69</f>
        <v>9547</v>
      </c>
      <c r="E69" s="34">
        <v>2500</v>
      </c>
      <c r="F69" s="11">
        <v>2349</v>
      </c>
      <c r="G69" s="11">
        <v>2349</v>
      </c>
      <c r="H69" s="11">
        <v>2349</v>
      </c>
      <c r="I69" s="13"/>
      <c r="J69" s="34" t="s">
        <v>66</v>
      </c>
    </row>
    <row r="70" spans="1:24" ht="139.5" customHeight="1">
      <c r="A70" s="10" t="s">
        <v>38</v>
      </c>
      <c r="B70" s="34" t="s">
        <v>7</v>
      </c>
      <c r="C70" s="34" t="s">
        <v>10</v>
      </c>
      <c r="D70" s="40">
        <f t="shared" ref="D70:D72" si="12">E70+F70+G70+H70+I70</f>
        <v>1552.5740000000001</v>
      </c>
      <c r="E70" s="12">
        <v>695.57399999999996</v>
      </c>
      <c r="F70" s="18">
        <v>857</v>
      </c>
      <c r="G70" s="11">
        <v>0</v>
      </c>
      <c r="H70" s="11">
        <v>0</v>
      </c>
      <c r="I70" s="11"/>
      <c r="J70" s="34" t="s">
        <v>66</v>
      </c>
    </row>
    <row r="71" spans="1:24" ht="192.75" customHeight="1">
      <c r="A71" s="10" t="s">
        <v>70</v>
      </c>
      <c r="B71" s="34" t="s">
        <v>7</v>
      </c>
      <c r="C71" s="34" t="s">
        <v>10</v>
      </c>
      <c r="D71" s="40">
        <f t="shared" si="12"/>
        <v>350.2</v>
      </c>
      <c r="E71" s="34">
        <v>142.19999999999999</v>
      </c>
      <c r="F71" s="18">
        <v>208</v>
      </c>
      <c r="G71" s="11">
        <v>0</v>
      </c>
      <c r="H71" s="11">
        <v>0</v>
      </c>
      <c r="I71" s="11"/>
      <c r="J71" s="34" t="s">
        <v>67</v>
      </c>
      <c r="O71" s="68"/>
      <c r="P71" s="68"/>
      <c r="Q71" s="68"/>
    </row>
    <row r="72" spans="1:24" ht="148.5" customHeight="1">
      <c r="A72" s="10" t="s">
        <v>72</v>
      </c>
      <c r="B72" s="43" t="s">
        <v>7</v>
      </c>
      <c r="C72" s="43" t="s">
        <v>10</v>
      </c>
      <c r="D72" s="47">
        <f t="shared" si="12"/>
        <v>25</v>
      </c>
      <c r="E72" s="43">
        <v>0</v>
      </c>
      <c r="F72" s="18">
        <v>25</v>
      </c>
      <c r="G72" s="11">
        <v>0</v>
      </c>
      <c r="H72" s="11">
        <v>0</v>
      </c>
      <c r="I72" s="11"/>
      <c r="J72" s="43" t="s">
        <v>67</v>
      </c>
      <c r="O72" s="52"/>
      <c r="P72" s="52"/>
      <c r="Q72" s="52"/>
    </row>
    <row r="73" spans="1:24" ht="29.25" customHeight="1">
      <c r="A73" s="87" t="s">
        <v>18</v>
      </c>
      <c r="B73" s="88"/>
      <c r="C73" s="37" t="s">
        <v>13</v>
      </c>
      <c r="D73" s="37">
        <f>D74+D75</f>
        <v>60118.121999999996</v>
      </c>
      <c r="E73" s="37">
        <f>E74+E75</f>
        <v>14662.112000000001</v>
      </c>
      <c r="F73" s="37">
        <f t="shared" ref="F73:H73" si="13">F74+F75</f>
        <v>16292.869999999999</v>
      </c>
      <c r="G73" s="37">
        <f t="shared" si="13"/>
        <v>14581.57</v>
      </c>
      <c r="H73" s="37">
        <f t="shared" si="13"/>
        <v>14581.57</v>
      </c>
      <c r="I73" s="24"/>
      <c r="J73" s="82"/>
    </row>
    <row r="74" spans="1:24" ht="42.75" customHeight="1">
      <c r="A74" s="87"/>
      <c r="B74" s="88"/>
      <c r="C74" s="37" t="s">
        <v>10</v>
      </c>
      <c r="D74" s="37">
        <f>E74+F74+G74+H74+I74</f>
        <v>50571.121999999996</v>
      </c>
      <c r="E74" s="37">
        <f>E64+E70+E71+E65+E67+E72</f>
        <v>12162.112000000001</v>
      </c>
      <c r="F74" s="46">
        <f t="shared" ref="F74:H74" si="14">F64+F70+F71+F65+F67+F72</f>
        <v>13943.869999999999</v>
      </c>
      <c r="G74" s="46">
        <f t="shared" si="14"/>
        <v>12232.57</v>
      </c>
      <c r="H74" s="46">
        <f t="shared" si="14"/>
        <v>12232.57</v>
      </c>
      <c r="I74" s="14"/>
      <c r="J74" s="82"/>
      <c r="K74" s="78"/>
      <c r="L74" s="79"/>
      <c r="M74" s="79"/>
      <c r="N74" s="79"/>
    </row>
    <row r="75" spans="1:24" ht="51.75" customHeight="1">
      <c r="A75" s="87"/>
      <c r="B75" s="88"/>
      <c r="C75" s="37" t="s">
        <v>8</v>
      </c>
      <c r="D75" s="41">
        <f>E75+F75+G75+H75+I75</f>
        <v>9547</v>
      </c>
      <c r="E75" s="37">
        <f>E69</f>
        <v>2500</v>
      </c>
      <c r="F75" s="37">
        <f t="shared" ref="F75:H75" si="15">F69</f>
        <v>2349</v>
      </c>
      <c r="G75" s="37">
        <f t="shared" si="15"/>
        <v>2349</v>
      </c>
      <c r="H75" s="37">
        <f t="shared" si="15"/>
        <v>2349</v>
      </c>
      <c r="I75" s="14"/>
      <c r="J75" s="82"/>
    </row>
    <row r="76" spans="1:24" ht="36" customHeight="1">
      <c r="A76" s="89" t="s">
        <v>39</v>
      </c>
      <c r="B76" s="89"/>
      <c r="C76" s="89"/>
      <c r="D76" s="89"/>
      <c r="E76" s="89"/>
      <c r="F76" s="89"/>
      <c r="G76" s="89"/>
      <c r="H76" s="89"/>
      <c r="I76" s="89"/>
      <c r="J76" s="89"/>
    </row>
    <row r="77" spans="1:24" ht="18.75">
      <c r="A77" s="89" t="s">
        <v>40</v>
      </c>
      <c r="B77" s="89"/>
      <c r="C77" s="89"/>
      <c r="D77" s="89"/>
      <c r="E77" s="89"/>
      <c r="F77" s="89"/>
      <c r="G77" s="89"/>
      <c r="H77" s="89"/>
      <c r="I77" s="89"/>
      <c r="J77" s="89"/>
    </row>
    <row r="78" spans="1:24" ht="121.5" customHeight="1">
      <c r="A78" s="10" t="s">
        <v>72</v>
      </c>
      <c r="B78" s="27" t="s">
        <v>7</v>
      </c>
      <c r="C78" s="27" t="s">
        <v>10</v>
      </c>
      <c r="D78" s="27">
        <f>E78+F78+G78+H78</f>
        <v>300</v>
      </c>
      <c r="E78" s="27">
        <v>60</v>
      </c>
      <c r="F78" s="12">
        <v>120</v>
      </c>
      <c r="G78" s="27">
        <v>60</v>
      </c>
      <c r="H78" s="27">
        <v>60</v>
      </c>
      <c r="I78" s="27"/>
      <c r="J78" s="10" t="s">
        <v>27</v>
      </c>
    </row>
    <row r="79" spans="1:24" ht="73.5" customHeight="1">
      <c r="A79" s="88" t="s">
        <v>19</v>
      </c>
      <c r="B79" s="82"/>
      <c r="C79" s="37" t="s">
        <v>13</v>
      </c>
      <c r="D79" s="37">
        <f>D80+D81</f>
        <v>300</v>
      </c>
      <c r="E79" s="37">
        <f>E80+E81</f>
        <v>60</v>
      </c>
      <c r="F79" s="50">
        <f t="shared" ref="F79:H79" si="16">F80+F81</f>
        <v>120</v>
      </c>
      <c r="G79" s="50">
        <f t="shared" si="16"/>
        <v>60</v>
      </c>
      <c r="H79" s="50">
        <f t="shared" si="16"/>
        <v>60</v>
      </c>
      <c r="I79" s="37"/>
      <c r="J79" s="82"/>
    </row>
    <row r="80" spans="1:24" s="3" customFormat="1" ht="30" customHeight="1">
      <c r="A80" s="88"/>
      <c r="B80" s="82"/>
      <c r="C80" s="37" t="s">
        <v>10</v>
      </c>
      <c r="D80" s="37">
        <f>E80+F80+G80+H80</f>
        <v>300</v>
      </c>
      <c r="E80" s="37">
        <f>E78</f>
        <v>60</v>
      </c>
      <c r="F80" s="50">
        <f t="shared" ref="F80:H80" si="17">F78</f>
        <v>120</v>
      </c>
      <c r="G80" s="50">
        <f t="shared" si="17"/>
        <v>60</v>
      </c>
      <c r="H80" s="50">
        <f t="shared" si="17"/>
        <v>60</v>
      </c>
      <c r="I80" s="37"/>
      <c r="J80" s="82"/>
    </row>
    <row r="81" spans="1:19" ht="18.75">
      <c r="A81" s="88"/>
      <c r="B81" s="82"/>
      <c r="C81" s="37" t="s">
        <v>8</v>
      </c>
      <c r="D81" s="37">
        <f>E81+F81+G81+H81</f>
        <v>0</v>
      </c>
      <c r="E81" s="37">
        <v>0</v>
      </c>
      <c r="F81" s="50">
        <v>0</v>
      </c>
      <c r="G81" s="50">
        <v>0</v>
      </c>
      <c r="H81" s="50">
        <v>0</v>
      </c>
      <c r="I81" s="37"/>
      <c r="J81" s="82"/>
    </row>
    <row r="82" spans="1:19" ht="41.25" customHeight="1">
      <c r="A82" s="89" t="s">
        <v>20</v>
      </c>
      <c r="B82" s="89"/>
      <c r="C82" s="89"/>
      <c r="D82" s="89"/>
      <c r="E82" s="89"/>
      <c r="F82" s="89"/>
      <c r="G82" s="89"/>
      <c r="H82" s="89"/>
      <c r="I82" s="89"/>
      <c r="J82" s="89"/>
    </row>
    <row r="83" spans="1:19" ht="150">
      <c r="A83" s="10" t="s">
        <v>21</v>
      </c>
      <c r="B83" s="34" t="s">
        <v>7</v>
      </c>
      <c r="C83" s="34" t="s">
        <v>10</v>
      </c>
      <c r="D83" s="33">
        <f>E83+F83+G83+H83+I83</f>
        <v>9451.8100000000013</v>
      </c>
      <c r="E83" s="12">
        <v>2319.65</v>
      </c>
      <c r="F83" s="18">
        <v>2484.94</v>
      </c>
      <c r="G83" s="11">
        <v>2323.61</v>
      </c>
      <c r="H83" s="11">
        <v>2323.61</v>
      </c>
      <c r="I83" s="11"/>
      <c r="J83" s="10" t="s">
        <v>41</v>
      </c>
    </row>
    <row r="84" spans="1:19" ht="114" customHeight="1">
      <c r="A84" s="10" t="s">
        <v>22</v>
      </c>
      <c r="B84" s="34" t="s">
        <v>7</v>
      </c>
      <c r="C84" s="34" t="s">
        <v>10</v>
      </c>
      <c r="D84" s="33">
        <f t="shared" ref="D84:D87" si="18">E84+F84+G84+H84+I84</f>
        <v>36447.191000000006</v>
      </c>
      <c r="E84" s="12">
        <v>9414.1710000000003</v>
      </c>
      <c r="F84" s="18">
        <v>9223.94</v>
      </c>
      <c r="G84" s="11">
        <v>8904.5400000000009</v>
      </c>
      <c r="H84" s="11">
        <v>8904.5400000000009</v>
      </c>
      <c r="I84" s="11"/>
      <c r="J84" s="10" t="s">
        <v>27</v>
      </c>
      <c r="O84" s="67"/>
      <c r="P84" s="67"/>
      <c r="Q84" s="67"/>
      <c r="R84" s="67"/>
      <c r="S84" s="4"/>
    </row>
    <row r="85" spans="1:19" ht="62.25" customHeight="1">
      <c r="A85" s="10" t="s">
        <v>73</v>
      </c>
      <c r="B85" s="51" t="s">
        <v>7</v>
      </c>
      <c r="C85" s="51" t="s">
        <v>10</v>
      </c>
      <c r="D85" s="49">
        <f t="shared" si="18"/>
        <v>267</v>
      </c>
      <c r="E85" s="12">
        <v>0</v>
      </c>
      <c r="F85" s="18">
        <v>267</v>
      </c>
      <c r="G85" s="11">
        <v>0</v>
      </c>
      <c r="H85" s="11">
        <v>0</v>
      </c>
      <c r="I85" s="11"/>
      <c r="J85" s="10"/>
    </row>
    <row r="86" spans="1:19" ht="60.75" customHeight="1">
      <c r="A86" s="10" t="s">
        <v>74</v>
      </c>
      <c r="B86" s="51" t="s">
        <v>7</v>
      </c>
      <c r="C86" s="51" t="s">
        <v>10</v>
      </c>
      <c r="D86" s="49">
        <f t="shared" si="18"/>
        <v>50</v>
      </c>
      <c r="E86" s="12">
        <v>0</v>
      </c>
      <c r="F86" s="18">
        <v>50</v>
      </c>
      <c r="G86" s="11">
        <v>0</v>
      </c>
      <c r="H86" s="11">
        <v>0</v>
      </c>
      <c r="I86" s="11"/>
      <c r="J86" s="10"/>
    </row>
    <row r="87" spans="1:19" ht="228" customHeight="1">
      <c r="A87" s="10" t="s">
        <v>23</v>
      </c>
      <c r="B87" s="34" t="s">
        <v>7</v>
      </c>
      <c r="C87" s="34" t="s">
        <v>8</v>
      </c>
      <c r="D87" s="33">
        <f t="shared" si="18"/>
        <v>11768</v>
      </c>
      <c r="E87" s="12">
        <v>3181</v>
      </c>
      <c r="F87" s="18">
        <v>3181</v>
      </c>
      <c r="G87" s="11">
        <v>2703</v>
      </c>
      <c r="H87" s="11">
        <v>2703</v>
      </c>
      <c r="I87" s="11"/>
      <c r="J87" s="10" t="s">
        <v>27</v>
      </c>
    </row>
    <row r="88" spans="1:19" ht="40.5" customHeight="1">
      <c r="A88" s="92" t="s">
        <v>24</v>
      </c>
      <c r="B88" s="93"/>
      <c r="C88" s="38" t="s">
        <v>13</v>
      </c>
      <c r="D88" s="38">
        <f>D89+D90</f>
        <v>57984.001000000004</v>
      </c>
      <c r="E88" s="38">
        <f>E89+E90</f>
        <v>14914.821</v>
      </c>
      <c r="F88" s="38">
        <f t="shared" ref="F88:H88" si="19">F89+F90</f>
        <v>15206.880000000001</v>
      </c>
      <c r="G88" s="38">
        <f t="shared" si="19"/>
        <v>13931.150000000001</v>
      </c>
      <c r="H88" s="38">
        <f t="shared" si="19"/>
        <v>13931.150000000001</v>
      </c>
      <c r="I88" s="28"/>
      <c r="J88" s="94"/>
    </row>
    <row r="89" spans="1:19" ht="39" customHeight="1">
      <c r="A89" s="92"/>
      <c r="B89" s="93"/>
      <c r="C89" s="38" t="s">
        <v>10</v>
      </c>
      <c r="D89" s="38">
        <f>E89+F89+G89+H89+I89</f>
        <v>46216.001000000004</v>
      </c>
      <c r="E89" s="38">
        <f>E84+E83+E85+E86</f>
        <v>11733.821</v>
      </c>
      <c r="F89" s="48">
        <f t="shared" ref="F89:H89" si="20">F84+F83+F85+F86</f>
        <v>12025.880000000001</v>
      </c>
      <c r="G89" s="48">
        <f t="shared" si="20"/>
        <v>11228.150000000001</v>
      </c>
      <c r="H89" s="48">
        <f t="shared" si="20"/>
        <v>11228.150000000001</v>
      </c>
      <c r="I89" s="28"/>
      <c r="J89" s="94"/>
      <c r="K89" s="78"/>
      <c r="L89" s="79"/>
      <c r="M89" s="79"/>
      <c r="N89" s="79"/>
    </row>
    <row r="90" spans="1:19" ht="27" customHeight="1">
      <c r="A90" s="92"/>
      <c r="B90" s="93"/>
      <c r="C90" s="38" t="s">
        <v>8</v>
      </c>
      <c r="D90" s="38">
        <f>E90+F90+G90+H90+I90</f>
        <v>11768</v>
      </c>
      <c r="E90" s="38">
        <f>E87</f>
        <v>3181</v>
      </c>
      <c r="F90" s="38">
        <f t="shared" ref="F90:H90" si="21">F87</f>
        <v>3181</v>
      </c>
      <c r="G90" s="38">
        <f t="shared" si="21"/>
        <v>2703</v>
      </c>
      <c r="H90" s="38">
        <f t="shared" si="21"/>
        <v>2703</v>
      </c>
      <c r="I90" s="28"/>
      <c r="J90" s="94"/>
    </row>
    <row r="91" spans="1:19" ht="38.25" customHeight="1">
      <c r="A91" s="95" t="s">
        <v>25</v>
      </c>
      <c r="B91" s="96"/>
      <c r="C91" s="39" t="s">
        <v>13</v>
      </c>
      <c r="D91" s="30">
        <f>E91+F91+G91+H91</f>
        <v>1041229.679</v>
      </c>
      <c r="E91" s="30">
        <f>E92+E93+E94</f>
        <v>258256.96899999998</v>
      </c>
      <c r="F91" s="39">
        <f t="shared" ref="F91:H91" si="22">F92+F93+F94</f>
        <v>271645.75</v>
      </c>
      <c r="G91" s="39">
        <f t="shared" si="22"/>
        <v>254663.48</v>
      </c>
      <c r="H91" s="39">
        <f t="shared" si="22"/>
        <v>256663.48</v>
      </c>
      <c r="I91" s="39"/>
      <c r="J91" s="97"/>
    </row>
    <row r="92" spans="1:19" ht="26.25" customHeight="1">
      <c r="A92" s="95"/>
      <c r="B92" s="96"/>
      <c r="C92" s="39" t="s">
        <v>10</v>
      </c>
      <c r="D92" s="39">
        <f>E92+F92+G92+H92+I92</f>
        <v>423617.50100000005</v>
      </c>
      <c r="E92" s="39">
        <f t="shared" ref="E92:H93" si="23">E32+E59+E74+E80+E89</f>
        <v>103194.791</v>
      </c>
      <c r="F92" s="39">
        <f t="shared" si="23"/>
        <v>117143.75</v>
      </c>
      <c r="G92" s="39">
        <f t="shared" si="23"/>
        <v>100639.48000000001</v>
      </c>
      <c r="H92" s="39">
        <f t="shared" si="23"/>
        <v>102639.48000000001</v>
      </c>
      <c r="I92" s="39"/>
      <c r="J92" s="97"/>
    </row>
    <row r="93" spans="1:19" ht="24" customHeight="1">
      <c r="A93" s="95"/>
      <c r="B93" s="96"/>
      <c r="C93" s="39" t="s">
        <v>8</v>
      </c>
      <c r="D93" s="30">
        <f>E93+F93+G93+H93+I93</f>
        <v>616618.92999999993</v>
      </c>
      <c r="E93" s="30">
        <f t="shared" si="23"/>
        <v>154068.93</v>
      </c>
      <c r="F93" s="30">
        <f t="shared" si="23"/>
        <v>154502</v>
      </c>
      <c r="G93" s="30">
        <f t="shared" si="23"/>
        <v>154024</v>
      </c>
      <c r="H93" s="30">
        <f t="shared" si="23"/>
        <v>154024</v>
      </c>
      <c r="I93" s="29"/>
      <c r="J93" s="97"/>
    </row>
    <row r="94" spans="1:19" ht="47.25" customHeight="1">
      <c r="A94" s="95"/>
      <c r="B94" s="96"/>
      <c r="C94" s="39" t="s">
        <v>47</v>
      </c>
      <c r="D94" s="39">
        <f>E94+F94+G94+H94+I94</f>
        <v>993.24800000000005</v>
      </c>
      <c r="E94" s="39">
        <f>E61</f>
        <v>993.24800000000005</v>
      </c>
      <c r="F94" s="39">
        <f t="shared" ref="F94:H94" si="24">F61</f>
        <v>0</v>
      </c>
      <c r="G94" s="39">
        <f t="shared" si="24"/>
        <v>0</v>
      </c>
      <c r="H94" s="39">
        <f t="shared" si="24"/>
        <v>0</v>
      </c>
      <c r="I94" s="29"/>
      <c r="J94" s="97"/>
    </row>
    <row r="96" spans="1:19" ht="29.25" customHeight="1"/>
    <row r="97" ht="78.75" customHeight="1"/>
    <row r="98" ht="45.75" customHeight="1"/>
  </sheetData>
  <mergeCells count="78">
    <mergeCell ref="K89:N89"/>
    <mergeCell ref="A88:A90"/>
    <mergeCell ref="B88:B90"/>
    <mergeCell ref="J88:J90"/>
    <mergeCell ref="A91:A94"/>
    <mergeCell ref="B91:B94"/>
    <mergeCell ref="J91:J94"/>
    <mergeCell ref="A82:J82"/>
    <mergeCell ref="A68:J68"/>
    <mergeCell ref="K74:N74"/>
    <mergeCell ref="A73:A75"/>
    <mergeCell ref="B73:B75"/>
    <mergeCell ref="J73:J75"/>
    <mergeCell ref="A76:J76"/>
    <mergeCell ref="A77:J77"/>
    <mergeCell ref="A79:A81"/>
    <mergeCell ref="B79:B81"/>
    <mergeCell ref="J79:J81"/>
    <mergeCell ref="K67:N67"/>
    <mergeCell ref="A52:A54"/>
    <mergeCell ref="B52:B54"/>
    <mergeCell ref="J52:J54"/>
    <mergeCell ref="K51:O51"/>
    <mergeCell ref="A55:A57"/>
    <mergeCell ref="B55:B57"/>
    <mergeCell ref="J55:J57"/>
    <mergeCell ref="A58:A61"/>
    <mergeCell ref="B58:B61"/>
    <mergeCell ref="J58:J61"/>
    <mergeCell ref="A62:J62"/>
    <mergeCell ref="A63:J63"/>
    <mergeCell ref="A66:J66"/>
    <mergeCell ref="A45:J45"/>
    <mergeCell ref="A46:A48"/>
    <mergeCell ref="J46:J48"/>
    <mergeCell ref="A49:A51"/>
    <mergeCell ref="B49:B51"/>
    <mergeCell ref="J49:J51"/>
    <mergeCell ref="K43:N43"/>
    <mergeCell ref="K25:N25"/>
    <mergeCell ref="A26:J26"/>
    <mergeCell ref="K27:N27"/>
    <mergeCell ref="K28:N28"/>
    <mergeCell ref="K29:N29"/>
    <mergeCell ref="A31:A33"/>
    <mergeCell ref="J31:J33"/>
    <mergeCell ref="A34:J34"/>
    <mergeCell ref="K35:N35"/>
    <mergeCell ref="K36:N36"/>
    <mergeCell ref="A38:J38"/>
    <mergeCell ref="A41:J41"/>
    <mergeCell ref="K20:N20"/>
    <mergeCell ref="K21:N21"/>
    <mergeCell ref="A22:J22"/>
    <mergeCell ref="F11:I11"/>
    <mergeCell ref="F1:J1"/>
    <mergeCell ref="F5:J5"/>
    <mergeCell ref="F8:J8"/>
    <mergeCell ref="F9:J9"/>
    <mergeCell ref="F10:J10"/>
    <mergeCell ref="A24:J24"/>
    <mergeCell ref="A13:J13"/>
    <mergeCell ref="A15:A16"/>
    <mergeCell ref="B15:B16"/>
    <mergeCell ref="C15:C16"/>
    <mergeCell ref="D15:D16"/>
    <mergeCell ref="E15:I15"/>
    <mergeCell ref="J15:J16"/>
    <mergeCell ref="A17:J17"/>
    <mergeCell ref="A18:J18"/>
    <mergeCell ref="O21:Q21"/>
    <mergeCell ref="O25:Q25"/>
    <mergeCell ref="O35:Q35"/>
    <mergeCell ref="O43:R43"/>
    <mergeCell ref="O84:R84"/>
    <mergeCell ref="O36:R36"/>
    <mergeCell ref="O71:Q71"/>
    <mergeCell ref="O65:R65"/>
  </mergeCells>
  <pageMargins left="0.70866141732283472" right="0.70866141732283472" top="0.28000000000000003" bottom="0.19685039370078741" header="8.0399999999999991" footer="0.19685039370078741"/>
  <pageSetup paperSize="9" scale="48" fitToHeight="20" orientation="landscape" horizontalDpi="360" verticalDpi="360" r:id="rId1"/>
  <rowBreaks count="6" manualBreakCount="6">
    <brk id="23" max="13" man="1"/>
    <brk id="37" max="13" man="1"/>
    <brk id="51" max="13" man="1"/>
    <brk id="68" max="13" man="1"/>
    <brk id="82" max="1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"/>
  <sheetViews>
    <sheetView tabSelected="1" zoomScaleNormal="100" workbookViewId="0">
      <pane xSplit="1" topLeftCell="B1" activePane="topRight" state="frozen"/>
      <selection activeCell="A10" sqref="A10"/>
      <selection pane="topRight" activeCell="B7" sqref="B7"/>
    </sheetView>
  </sheetViews>
  <sheetFormatPr defaultRowHeight="1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>
      <c r="F1" s="76" t="s">
        <v>48</v>
      </c>
      <c r="G1" s="76"/>
      <c r="H1" s="76"/>
      <c r="I1" s="76"/>
      <c r="J1" s="76"/>
    </row>
    <row r="2" spans="1:11">
      <c r="F2" s="32" t="s">
        <v>49</v>
      </c>
      <c r="G2" s="32"/>
      <c r="H2" s="32"/>
      <c r="I2" s="32"/>
    </row>
    <row r="3" spans="1:11">
      <c r="F3" s="32" t="s">
        <v>50</v>
      </c>
      <c r="G3" s="32"/>
      <c r="H3" s="32"/>
      <c r="I3" s="32"/>
    </row>
    <row r="4" spans="1:11">
      <c r="F4" s="32" t="s">
        <v>51</v>
      </c>
      <c r="G4" s="32"/>
      <c r="H4" s="32"/>
      <c r="I4" s="32"/>
    </row>
    <row r="5" spans="1:11">
      <c r="F5" s="77" t="s">
        <v>52</v>
      </c>
      <c r="G5" s="77"/>
      <c r="H5" s="77"/>
      <c r="I5" s="77"/>
      <c r="J5" s="77"/>
    </row>
    <row r="6" spans="1:11">
      <c r="F6" s="32" t="s">
        <v>81</v>
      </c>
      <c r="G6" s="32"/>
      <c r="H6" s="32"/>
      <c r="I6" s="32"/>
    </row>
    <row r="8" spans="1:11" ht="15" customHeight="1">
      <c r="F8" s="76" t="s">
        <v>0</v>
      </c>
      <c r="G8" s="76"/>
      <c r="H8" s="76"/>
      <c r="I8" s="76"/>
      <c r="J8" s="76"/>
    </row>
    <row r="9" spans="1:11" ht="30.75" customHeight="1">
      <c r="F9" s="76" t="s">
        <v>43</v>
      </c>
      <c r="G9" s="76"/>
      <c r="H9" s="76"/>
      <c r="I9" s="76"/>
      <c r="J9" s="76"/>
    </row>
    <row r="10" spans="1:11" ht="15.75" customHeight="1">
      <c r="F10" s="76" t="s">
        <v>44</v>
      </c>
      <c r="G10" s="76"/>
      <c r="H10" s="76"/>
      <c r="I10" s="76"/>
      <c r="J10" s="76"/>
    </row>
    <row r="11" spans="1:11" ht="15.75" customHeight="1">
      <c r="F11" s="76" t="s">
        <v>80</v>
      </c>
      <c r="G11" s="76"/>
      <c r="H11" s="76"/>
      <c r="I11" s="76"/>
    </row>
    <row r="12" spans="1:11" ht="15" customHeight="1">
      <c r="F12" s="59"/>
      <c r="G12" s="59"/>
      <c r="H12" s="59"/>
      <c r="I12" s="59"/>
    </row>
    <row r="13" spans="1:11" ht="46.5" customHeight="1">
      <c r="A13" s="71" t="s">
        <v>42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1" ht="18.7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>
      <c r="A15" s="72" t="s">
        <v>1</v>
      </c>
      <c r="B15" s="72" t="s">
        <v>2</v>
      </c>
      <c r="C15" s="72" t="s">
        <v>3</v>
      </c>
      <c r="D15" s="72" t="s">
        <v>4</v>
      </c>
      <c r="E15" s="72" t="s">
        <v>5</v>
      </c>
      <c r="F15" s="72"/>
      <c r="G15" s="72"/>
      <c r="H15" s="72"/>
      <c r="I15" s="72"/>
      <c r="J15" s="72" t="s">
        <v>26</v>
      </c>
      <c r="K15" s="2"/>
    </row>
    <row r="16" spans="1:11" ht="18.75">
      <c r="A16" s="72"/>
      <c r="B16" s="72"/>
      <c r="C16" s="72"/>
      <c r="D16" s="72"/>
      <c r="E16" s="57">
        <v>2016</v>
      </c>
      <c r="F16" s="57">
        <v>2017</v>
      </c>
      <c r="G16" s="57">
        <v>2018</v>
      </c>
      <c r="H16" s="57">
        <v>2019</v>
      </c>
      <c r="I16" s="57">
        <v>2020</v>
      </c>
      <c r="J16" s="72"/>
      <c r="K16" s="2"/>
    </row>
    <row r="17" spans="1:19" ht="18.75">
      <c r="A17" s="70" t="s">
        <v>28</v>
      </c>
      <c r="B17" s="70"/>
      <c r="C17" s="70"/>
      <c r="D17" s="70"/>
      <c r="E17" s="70"/>
      <c r="F17" s="70"/>
      <c r="G17" s="70"/>
      <c r="H17" s="70"/>
      <c r="I17" s="70"/>
      <c r="J17" s="70"/>
      <c r="K17" s="2"/>
    </row>
    <row r="18" spans="1:19" ht="18.75">
      <c r="A18" s="73" t="s">
        <v>29</v>
      </c>
      <c r="B18" s="73"/>
      <c r="C18" s="73"/>
      <c r="D18" s="73"/>
      <c r="E18" s="73"/>
      <c r="F18" s="73"/>
      <c r="G18" s="73"/>
      <c r="H18" s="73"/>
      <c r="I18" s="73"/>
      <c r="J18" s="73"/>
      <c r="K18" s="2"/>
    </row>
    <row r="19" spans="1:19" ht="157.5" customHeight="1">
      <c r="A19" s="10" t="s">
        <v>6</v>
      </c>
      <c r="B19" s="57" t="s">
        <v>7</v>
      </c>
      <c r="C19" s="57" t="s">
        <v>8</v>
      </c>
      <c r="D19" s="56">
        <f>E19+F19+G19+H19+I19</f>
        <v>140505</v>
      </c>
      <c r="E19" s="57">
        <v>35517</v>
      </c>
      <c r="F19" s="11">
        <v>34996</v>
      </c>
      <c r="G19" s="11">
        <v>34996</v>
      </c>
      <c r="H19" s="11">
        <v>34996</v>
      </c>
      <c r="I19" s="11"/>
      <c r="J19" s="57" t="s">
        <v>66</v>
      </c>
      <c r="K19" s="2"/>
    </row>
    <row r="20" spans="1:19" ht="141" customHeight="1">
      <c r="A20" s="10" t="s">
        <v>9</v>
      </c>
      <c r="B20" s="57" t="s">
        <v>7</v>
      </c>
      <c r="C20" s="57" t="s">
        <v>10</v>
      </c>
      <c r="D20" s="56">
        <f t="shared" ref="D20:D30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57" t="s">
        <v>66</v>
      </c>
      <c r="K20" s="74"/>
      <c r="L20" s="74"/>
      <c r="M20" s="74"/>
      <c r="N20" s="74"/>
    </row>
    <row r="21" spans="1:19" ht="131.25" customHeight="1">
      <c r="A21" s="10" t="s">
        <v>56</v>
      </c>
      <c r="B21" s="57" t="s">
        <v>7</v>
      </c>
      <c r="C21" s="57" t="s">
        <v>10</v>
      </c>
      <c r="D21" s="56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57" t="s">
        <v>66</v>
      </c>
      <c r="K21" s="74"/>
      <c r="L21" s="74"/>
      <c r="M21" s="74"/>
      <c r="N21" s="74"/>
      <c r="O21" s="67"/>
      <c r="P21" s="67"/>
      <c r="Q21" s="67"/>
      <c r="R21" s="4"/>
    </row>
    <row r="22" spans="1:19" ht="54.75" customHeight="1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2"/>
    </row>
    <row r="23" spans="1:19" ht="100.5" customHeight="1">
      <c r="A23" s="61" t="s">
        <v>30</v>
      </c>
      <c r="B23" s="57" t="s">
        <v>7</v>
      </c>
      <c r="C23" s="57" t="s">
        <v>10</v>
      </c>
      <c r="D23" s="56">
        <f t="shared" si="0"/>
        <v>5139.2299999999996</v>
      </c>
      <c r="E23" s="57">
        <v>2192.54</v>
      </c>
      <c r="F23" s="11">
        <v>982.23</v>
      </c>
      <c r="G23" s="11">
        <v>982.23</v>
      </c>
      <c r="H23" s="11">
        <v>982.23</v>
      </c>
      <c r="I23" s="11"/>
      <c r="J23" s="57" t="s">
        <v>27</v>
      </c>
      <c r="K23" s="2"/>
    </row>
    <row r="24" spans="1:19" ht="18.75">
      <c r="A24" s="70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2"/>
    </row>
    <row r="25" spans="1:19" ht="102" customHeight="1">
      <c r="A25" s="10" t="s">
        <v>31</v>
      </c>
      <c r="B25" s="57" t="s">
        <v>7</v>
      </c>
      <c r="C25" s="57" t="s">
        <v>10</v>
      </c>
      <c r="D25" s="56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57" t="s">
        <v>66</v>
      </c>
      <c r="K25" s="74"/>
      <c r="L25" s="74"/>
      <c r="M25" s="74"/>
      <c r="N25" s="74"/>
      <c r="O25" s="67"/>
      <c r="P25" s="67"/>
      <c r="Q25" s="67"/>
      <c r="R25" s="4"/>
      <c r="S25" s="4"/>
    </row>
    <row r="26" spans="1:19" ht="18.75">
      <c r="A26" s="70" t="s">
        <v>46</v>
      </c>
      <c r="B26" s="70"/>
      <c r="C26" s="70"/>
      <c r="D26" s="70"/>
      <c r="E26" s="70"/>
      <c r="F26" s="70"/>
      <c r="G26" s="70"/>
      <c r="H26" s="70"/>
      <c r="I26" s="70"/>
      <c r="J26" s="70"/>
      <c r="K26" s="2"/>
    </row>
    <row r="27" spans="1:19" ht="206.25">
      <c r="A27" s="61" t="s">
        <v>60</v>
      </c>
      <c r="B27" s="57" t="s">
        <v>7</v>
      </c>
      <c r="C27" s="57" t="s">
        <v>10</v>
      </c>
      <c r="D27" s="56">
        <f t="shared" si="0"/>
        <v>229.655</v>
      </c>
      <c r="E27" s="12">
        <v>94.655000000000001</v>
      </c>
      <c r="F27" s="57">
        <v>135</v>
      </c>
      <c r="G27" s="57">
        <v>0</v>
      </c>
      <c r="H27" s="57">
        <v>0</v>
      </c>
      <c r="I27" s="57"/>
      <c r="J27" s="57" t="s">
        <v>66</v>
      </c>
      <c r="K27" s="74"/>
      <c r="L27" s="80"/>
      <c r="M27" s="80"/>
      <c r="N27" s="80"/>
    </row>
    <row r="28" spans="1:19" ht="113.25" customHeight="1">
      <c r="A28" s="61" t="s">
        <v>59</v>
      </c>
      <c r="B28" s="57" t="s">
        <v>7</v>
      </c>
      <c r="C28" s="57" t="s">
        <v>10</v>
      </c>
      <c r="D28" s="56">
        <f t="shared" si="0"/>
        <v>169.20999999999998</v>
      </c>
      <c r="E28" s="22">
        <v>69.209999999999994</v>
      </c>
      <c r="F28" s="57">
        <v>100</v>
      </c>
      <c r="G28" s="57">
        <v>0</v>
      </c>
      <c r="H28" s="57">
        <v>0</v>
      </c>
      <c r="I28" s="57"/>
      <c r="J28" s="57" t="s">
        <v>66</v>
      </c>
      <c r="K28" s="74"/>
      <c r="L28" s="80"/>
      <c r="M28" s="80"/>
      <c r="N28" s="80"/>
    </row>
    <row r="29" spans="1:19" ht="117.75" customHeight="1">
      <c r="A29" s="15" t="s">
        <v>61</v>
      </c>
      <c r="B29" s="57" t="s">
        <v>7</v>
      </c>
      <c r="C29" s="57" t="s">
        <v>10</v>
      </c>
      <c r="D29" s="56">
        <f t="shared" si="0"/>
        <v>2687.67</v>
      </c>
      <c r="E29" s="12">
        <v>25.5</v>
      </c>
      <c r="F29" s="12">
        <v>997.39</v>
      </c>
      <c r="G29" s="57">
        <v>832.39</v>
      </c>
      <c r="H29" s="57">
        <v>832.39</v>
      </c>
      <c r="I29" s="57"/>
      <c r="J29" s="57" t="s">
        <v>66</v>
      </c>
      <c r="K29" s="74"/>
      <c r="L29" s="74"/>
      <c r="M29" s="74"/>
      <c r="N29" s="74"/>
    </row>
    <row r="30" spans="1:19" ht="139.5" customHeight="1">
      <c r="A30" s="10" t="s">
        <v>56</v>
      </c>
      <c r="B30" s="57" t="s">
        <v>68</v>
      </c>
      <c r="C30" s="57" t="s">
        <v>10</v>
      </c>
      <c r="D30" s="56">
        <f t="shared" si="0"/>
        <v>64</v>
      </c>
      <c r="E30" s="12">
        <v>0</v>
      </c>
      <c r="F30" s="12">
        <v>64</v>
      </c>
      <c r="G30" s="57">
        <v>0</v>
      </c>
      <c r="H30" s="57">
        <v>0</v>
      </c>
      <c r="I30" s="57"/>
      <c r="J30" s="57" t="s">
        <v>66</v>
      </c>
      <c r="K30" s="58"/>
      <c r="L30" s="58"/>
      <c r="M30" s="58"/>
      <c r="N30" s="58"/>
    </row>
    <row r="31" spans="1:19" ht="18.75">
      <c r="A31" s="81" t="s">
        <v>12</v>
      </c>
      <c r="B31" s="62" t="s">
        <v>32</v>
      </c>
      <c r="C31" s="60"/>
      <c r="D31" s="62">
        <f>D32+D33</f>
        <v>251928.549</v>
      </c>
      <c r="E31" s="62">
        <f>E32+E33</f>
        <v>63251.209000000003</v>
      </c>
      <c r="F31" s="62">
        <f t="shared" ref="F31:H31" si="1">F32+F33</f>
        <v>65546.64</v>
      </c>
      <c r="G31" s="62">
        <f t="shared" si="1"/>
        <v>61565.35</v>
      </c>
      <c r="H31" s="62">
        <f t="shared" si="1"/>
        <v>61565.35</v>
      </c>
      <c r="I31" s="14"/>
      <c r="J31" s="82"/>
      <c r="K31" s="2"/>
    </row>
    <row r="32" spans="1:19" ht="37.5">
      <c r="A32" s="81"/>
      <c r="B32" s="62" t="s">
        <v>10</v>
      </c>
      <c r="C32" s="60"/>
      <c r="D32" s="62">
        <f>E32+F32+G32+H32+I32</f>
        <v>111423.549</v>
      </c>
      <c r="E32" s="23">
        <f>E20+E23+E25+E27+E29+E28+E21+E30</f>
        <v>27734.208999999999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82"/>
      <c r="K32" s="2"/>
    </row>
    <row r="33" spans="1:21" ht="24.75" customHeight="1">
      <c r="A33" s="81"/>
      <c r="B33" s="62" t="s">
        <v>8</v>
      </c>
      <c r="C33" s="60"/>
      <c r="D33" s="62">
        <f>E33+F33+G33+H33+I33</f>
        <v>140505</v>
      </c>
      <c r="E33" s="62">
        <f>E19</f>
        <v>35517</v>
      </c>
      <c r="F33" s="62">
        <f t="shared" ref="F33:H33" si="3">F19</f>
        <v>34996</v>
      </c>
      <c r="G33" s="62">
        <f t="shared" si="3"/>
        <v>34996</v>
      </c>
      <c r="H33" s="62">
        <f t="shared" si="3"/>
        <v>34996</v>
      </c>
      <c r="I33" s="14"/>
      <c r="J33" s="82"/>
      <c r="K33" s="2"/>
    </row>
    <row r="34" spans="1:21" ht="26.25" customHeight="1">
      <c r="A34" s="70" t="s">
        <v>33</v>
      </c>
      <c r="B34" s="70"/>
      <c r="C34" s="70"/>
      <c r="D34" s="70"/>
      <c r="E34" s="70"/>
      <c r="F34" s="70"/>
      <c r="G34" s="70"/>
      <c r="H34" s="70"/>
      <c r="I34" s="70"/>
      <c r="J34" s="70"/>
      <c r="K34" s="2"/>
    </row>
    <row r="35" spans="1:21" ht="96.75" customHeight="1">
      <c r="A35" s="61" t="s">
        <v>9</v>
      </c>
      <c r="B35" s="57" t="s">
        <v>7</v>
      </c>
      <c r="C35" s="57" t="s">
        <v>10</v>
      </c>
      <c r="D35" s="21">
        <f>E35+F35+G35+H35+I35</f>
        <v>190216.856</v>
      </c>
      <c r="E35" s="22">
        <v>48653.735999999997</v>
      </c>
      <c r="F35" s="12">
        <v>47435.8</v>
      </c>
      <c r="G35" s="57">
        <v>47063.66</v>
      </c>
      <c r="H35" s="57">
        <v>47063.66</v>
      </c>
      <c r="I35" s="57"/>
      <c r="J35" s="57" t="s">
        <v>66</v>
      </c>
      <c r="K35" s="78"/>
      <c r="L35" s="79"/>
      <c r="M35" s="79"/>
      <c r="N35" s="79"/>
      <c r="O35" s="67"/>
      <c r="P35" s="67"/>
      <c r="Q35" s="67"/>
      <c r="R35" s="4"/>
      <c r="S35" s="4"/>
      <c r="T35" s="4"/>
      <c r="U35" s="4"/>
    </row>
    <row r="36" spans="1:21" ht="111.75" customHeight="1">
      <c r="A36" s="61" t="s">
        <v>69</v>
      </c>
      <c r="B36" s="57" t="s">
        <v>7</v>
      </c>
      <c r="C36" s="57" t="s">
        <v>10</v>
      </c>
      <c r="D36" s="21">
        <f t="shared" ref="D36:D57" si="4">E36+F36+G36+H36+I36</f>
        <v>1984.9699999999998</v>
      </c>
      <c r="E36" s="22">
        <v>256.11</v>
      </c>
      <c r="F36" s="12">
        <v>1728.86</v>
      </c>
      <c r="G36" s="57">
        <v>0</v>
      </c>
      <c r="H36" s="57">
        <v>0</v>
      </c>
      <c r="I36" s="57"/>
      <c r="J36" s="57" t="s">
        <v>66</v>
      </c>
      <c r="K36" s="78"/>
      <c r="L36" s="79"/>
      <c r="M36" s="79"/>
      <c r="N36" s="79"/>
      <c r="O36" s="67"/>
      <c r="P36" s="67"/>
      <c r="Q36" s="67"/>
      <c r="R36" s="67"/>
    </row>
    <row r="37" spans="1:21" ht="168.75">
      <c r="A37" s="10" t="s">
        <v>15</v>
      </c>
      <c r="B37" s="57" t="s">
        <v>7</v>
      </c>
      <c r="C37" s="57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57" t="s">
        <v>66</v>
      </c>
    </row>
    <row r="38" spans="1:21" ht="18.75">
      <c r="A38" s="70" t="s">
        <v>45</v>
      </c>
      <c r="B38" s="70"/>
      <c r="C38" s="70"/>
      <c r="D38" s="70"/>
      <c r="E38" s="70"/>
      <c r="F38" s="70"/>
      <c r="G38" s="70"/>
      <c r="H38" s="70"/>
      <c r="I38" s="70"/>
      <c r="J38" s="70"/>
    </row>
    <row r="39" spans="1:21" ht="131.25">
      <c r="A39" s="10" t="s">
        <v>14</v>
      </c>
      <c r="B39" s="57" t="s">
        <v>7</v>
      </c>
      <c r="C39" s="57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57" t="s">
        <v>66</v>
      </c>
    </row>
    <row r="40" spans="1:21" ht="88.5" customHeight="1">
      <c r="A40" s="10" t="s">
        <v>30</v>
      </c>
      <c r="B40" s="57" t="s">
        <v>7</v>
      </c>
      <c r="C40" s="57" t="s">
        <v>10</v>
      </c>
      <c r="D40" s="21">
        <f t="shared" si="4"/>
        <v>576.58000000000004</v>
      </c>
      <c r="E40" s="57">
        <v>247</v>
      </c>
      <c r="F40" s="11">
        <v>109.86</v>
      </c>
      <c r="G40" s="11">
        <v>109.86</v>
      </c>
      <c r="H40" s="11">
        <v>109.86</v>
      </c>
      <c r="I40" s="13"/>
      <c r="J40" s="57" t="s">
        <v>66</v>
      </c>
    </row>
    <row r="41" spans="1:21" ht="26.25" customHeight="1">
      <c r="A41" s="70" t="s">
        <v>34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21" ht="135.75" customHeight="1">
      <c r="A42" s="15" t="s">
        <v>58</v>
      </c>
      <c r="B42" s="12" t="s">
        <v>7</v>
      </c>
      <c r="C42" s="12" t="s">
        <v>8</v>
      </c>
      <c r="D42" s="21">
        <f t="shared" si="4"/>
        <v>733.93</v>
      </c>
      <c r="E42" s="12">
        <v>733.93</v>
      </c>
      <c r="F42" s="12">
        <v>0</v>
      </c>
      <c r="G42" s="12">
        <v>0</v>
      </c>
      <c r="H42" s="12">
        <v>0</v>
      </c>
      <c r="I42" s="16"/>
      <c r="J42" s="57" t="s">
        <v>66</v>
      </c>
    </row>
    <row r="43" spans="1:21" ht="139.5" customHeight="1">
      <c r="A43" s="17" t="s">
        <v>62</v>
      </c>
      <c r="B43" s="12" t="s">
        <v>7</v>
      </c>
      <c r="C43" s="12" t="s">
        <v>10</v>
      </c>
      <c r="D43" s="21">
        <f t="shared" si="4"/>
        <v>15461.387999999999</v>
      </c>
      <c r="E43" s="12">
        <v>1225.768</v>
      </c>
      <c r="F43" s="18">
        <v>10283.84</v>
      </c>
      <c r="G43" s="18">
        <v>1975.89</v>
      </c>
      <c r="H43" s="18">
        <v>1975.89</v>
      </c>
      <c r="I43" s="11"/>
      <c r="J43" s="57" t="s">
        <v>66</v>
      </c>
      <c r="K43" s="78"/>
      <c r="L43" s="79"/>
      <c r="M43" s="79"/>
      <c r="N43" s="79"/>
      <c r="O43" s="67"/>
      <c r="P43" s="67"/>
      <c r="Q43" s="67"/>
      <c r="R43" s="67"/>
      <c r="S43" s="4"/>
    </row>
    <row r="44" spans="1:21" ht="112.5" customHeight="1">
      <c r="A44" s="17" t="s">
        <v>65</v>
      </c>
      <c r="B44" s="12" t="s">
        <v>63</v>
      </c>
      <c r="C44" s="12" t="s">
        <v>10</v>
      </c>
      <c r="D44" s="21">
        <f t="shared" si="4"/>
        <v>4000</v>
      </c>
      <c r="E44" s="12">
        <v>0</v>
      </c>
      <c r="F44" s="18">
        <v>0</v>
      </c>
      <c r="G44" s="18">
        <v>1000</v>
      </c>
      <c r="H44" s="18">
        <v>3000</v>
      </c>
      <c r="I44" s="11"/>
      <c r="J44" s="57" t="s">
        <v>66</v>
      </c>
    </row>
    <row r="45" spans="1:21" ht="35.25" customHeight="1">
      <c r="A45" s="70" t="s">
        <v>46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21" ht="37.5">
      <c r="A46" s="83" t="s">
        <v>64</v>
      </c>
      <c r="B46" s="57" t="s">
        <v>7</v>
      </c>
      <c r="C46" s="57" t="s">
        <v>10</v>
      </c>
      <c r="D46" s="21">
        <f t="shared" si="4"/>
        <v>1878.5129999999999</v>
      </c>
      <c r="E46" s="20">
        <v>928.51300000000003</v>
      </c>
      <c r="F46" s="18">
        <v>550</v>
      </c>
      <c r="G46" s="11">
        <v>0</v>
      </c>
      <c r="H46" s="11">
        <v>400</v>
      </c>
      <c r="I46" s="57"/>
      <c r="J46" s="72" t="s">
        <v>66</v>
      </c>
    </row>
    <row r="47" spans="1:21" ht="58.5" customHeight="1">
      <c r="A47" s="83"/>
      <c r="B47" s="57" t="s">
        <v>7</v>
      </c>
      <c r="C47" s="57" t="s">
        <v>8</v>
      </c>
      <c r="D47" s="21">
        <f t="shared" si="4"/>
        <v>0</v>
      </c>
      <c r="E47" s="57">
        <v>0</v>
      </c>
      <c r="F47" s="18">
        <v>0</v>
      </c>
      <c r="G47" s="11">
        <v>0</v>
      </c>
      <c r="H47" s="11">
        <v>0</v>
      </c>
      <c r="I47" s="11"/>
      <c r="J47" s="72"/>
    </row>
    <row r="48" spans="1:21" ht="52.5" customHeight="1">
      <c r="A48" s="83"/>
      <c r="B48" s="57" t="s">
        <v>54</v>
      </c>
      <c r="C48" s="57" t="s">
        <v>47</v>
      </c>
      <c r="D48" s="21">
        <f t="shared" si="4"/>
        <v>993.24800000000005</v>
      </c>
      <c r="E48" s="57">
        <v>993.24800000000005</v>
      </c>
      <c r="F48" s="18">
        <v>0</v>
      </c>
      <c r="G48" s="11">
        <v>0</v>
      </c>
      <c r="H48" s="11">
        <v>0</v>
      </c>
      <c r="I48" s="11"/>
      <c r="J48" s="72"/>
    </row>
    <row r="49" spans="1:20" ht="18.75" customHeight="1">
      <c r="A49" s="83" t="s">
        <v>77</v>
      </c>
      <c r="B49" s="72" t="s">
        <v>7</v>
      </c>
      <c r="C49" s="57" t="s">
        <v>10</v>
      </c>
      <c r="D49" s="21">
        <f t="shared" si="4"/>
        <v>405</v>
      </c>
      <c r="E49" s="31">
        <v>45</v>
      </c>
      <c r="F49" s="12">
        <v>180</v>
      </c>
      <c r="G49" s="57">
        <v>180</v>
      </c>
      <c r="H49" s="57">
        <v>0</v>
      </c>
      <c r="I49" s="57"/>
      <c r="J49" s="72" t="s">
        <v>66</v>
      </c>
    </row>
    <row r="50" spans="1:20" ht="82.5" customHeight="1">
      <c r="A50" s="83"/>
      <c r="B50" s="72"/>
      <c r="C50" s="57" t="s">
        <v>8</v>
      </c>
      <c r="D50" s="21">
        <f t="shared" si="4"/>
        <v>0</v>
      </c>
      <c r="E50" s="57">
        <v>0</v>
      </c>
      <c r="F50" s="11"/>
      <c r="G50" s="11">
        <v>0</v>
      </c>
      <c r="H50" s="11"/>
      <c r="I50" s="11"/>
      <c r="J50" s="72"/>
    </row>
    <row r="51" spans="1:20" ht="43.5" customHeight="1">
      <c r="A51" s="83"/>
      <c r="B51" s="72"/>
      <c r="C51" s="57" t="s">
        <v>47</v>
      </c>
      <c r="D51" s="21">
        <f t="shared" si="4"/>
        <v>0</v>
      </c>
      <c r="E51" s="57">
        <v>0</v>
      </c>
      <c r="F51" s="11"/>
      <c r="G51" s="11"/>
      <c r="H51" s="11"/>
      <c r="I51" s="11"/>
      <c r="J51" s="72"/>
      <c r="K51" s="86"/>
      <c r="L51" s="67"/>
      <c r="M51" s="67"/>
      <c r="N51" s="67"/>
      <c r="O51" s="67"/>
      <c r="P51" s="4"/>
      <c r="Q51" s="4"/>
      <c r="R51" s="4"/>
      <c r="S51" s="4"/>
      <c r="T51" s="4"/>
    </row>
    <row r="52" spans="1:20" ht="43.5" customHeight="1">
      <c r="A52" s="72" t="s">
        <v>57</v>
      </c>
      <c r="B52" s="72" t="s">
        <v>7</v>
      </c>
      <c r="C52" s="57" t="s">
        <v>10</v>
      </c>
      <c r="D52" s="21">
        <f t="shared" si="4"/>
        <v>148.52199999999999</v>
      </c>
      <c r="E52" s="22">
        <v>148.52199999999999</v>
      </c>
      <c r="F52" s="11"/>
      <c r="G52" s="11"/>
      <c r="H52" s="11"/>
      <c r="I52" s="11"/>
      <c r="J52" s="72" t="s">
        <v>66</v>
      </c>
    </row>
    <row r="53" spans="1:20" ht="70.5" customHeight="1">
      <c r="A53" s="72"/>
      <c r="B53" s="72"/>
      <c r="C53" s="57" t="s">
        <v>8</v>
      </c>
      <c r="D53" s="21">
        <f t="shared" si="4"/>
        <v>0</v>
      </c>
      <c r="E53" s="57">
        <v>0</v>
      </c>
      <c r="F53" s="11"/>
      <c r="G53" s="11"/>
      <c r="H53" s="11"/>
      <c r="I53" s="11"/>
      <c r="J53" s="72"/>
    </row>
    <row r="54" spans="1:20" ht="45.75" customHeight="1">
      <c r="A54" s="72"/>
      <c r="B54" s="72"/>
      <c r="C54" s="57" t="s">
        <v>47</v>
      </c>
      <c r="D54" s="21">
        <f t="shared" si="4"/>
        <v>0</v>
      </c>
      <c r="E54" s="57">
        <v>0</v>
      </c>
      <c r="F54" s="11"/>
      <c r="G54" s="11"/>
      <c r="H54" s="11"/>
      <c r="I54" s="11"/>
      <c r="J54" s="72"/>
    </row>
    <row r="55" spans="1:20" ht="35.25" customHeight="1">
      <c r="A55" s="72" t="s">
        <v>55</v>
      </c>
      <c r="B55" s="72" t="s">
        <v>7</v>
      </c>
      <c r="C55" s="57" t="s">
        <v>10</v>
      </c>
      <c r="D55" s="21">
        <f t="shared" si="4"/>
        <v>435</v>
      </c>
      <c r="E55" s="19">
        <v>0</v>
      </c>
      <c r="F55" s="12">
        <v>215</v>
      </c>
      <c r="G55" s="57">
        <v>220</v>
      </c>
      <c r="H55" s="57">
        <v>0</v>
      </c>
      <c r="I55" s="57"/>
      <c r="J55" s="72" t="s">
        <v>66</v>
      </c>
    </row>
    <row r="56" spans="1:20" ht="71.25" customHeight="1">
      <c r="A56" s="72"/>
      <c r="B56" s="72"/>
      <c r="C56" s="57" t="s">
        <v>8</v>
      </c>
      <c r="D56" s="21">
        <f t="shared" si="4"/>
        <v>0</v>
      </c>
      <c r="E56" s="57">
        <v>0</v>
      </c>
      <c r="F56" s="11"/>
      <c r="G56" s="11"/>
      <c r="H56" s="11"/>
      <c r="I56" s="11"/>
      <c r="J56" s="72"/>
    </row>
    <row r="57" spans="1:20" ht="39" customHeight="1">
      <c r="A57" s="72"/>
      <c r="B57" s="72"/>
      <c r="C57" s="57" t="s">
        <v>47</v>
      </c>
      <c r="D57" s="21">
        <f t="shared" si="4"/>
        <v>0</v>
      </c>
      <c r="E57" s="57">
        <v>0</v>
      </c>
      <c r="F57" s="11"/>
      <c r="G57" s="11"/>
      <c r="H57" s="11"/>
      <c r="I57" s="11"/>
      <c r="J57" s="72"/>
      <c r="L57" s="5"/>
    </row>
    <row r="58" spans="1:20" ht="33.75" customHeight="1">
      <c r="A58" s="87" t="s">
        <v>16</v>
      </c>
      <c r="B58" s="88"/>
      <c r="C58" s="62" t="s">
        <v>13</v>
      </c>
      <c r="D58" s="23">
        <f>D59+D60+D61</f>
        <v>670899.00699999998</v>
      </c>
      <c r="E58" s="23">
        <f>E59+E60+E61</f>
        <v>165368.82699999999</v>
      </c>
      <c r="F58" s="23">
        <f t="shared" ref="F58:H58" si="5">F59+F60+F61</f>
        <v>174479.35999999999</v>
      </c>
      <c r="G58" s="23">
        <f t="shared" si="5"/>
        <v>164525.41</v>
      </c>
      <c r="H58" s="23">
        <f t="shared" si="5"/>
        <v>166525.41</v>
      </c>
      <c r="I58" s="23"/>
      <c r="J58" s="88"/>
      <c r="L58" s="5"/>
    </row>
    <row r="59" spans="1:20" ht="32.25" customHeight="1">
      <c r="A59" s="87"/>
      <c r="B59" s="88"/>
      <c r="C59" s="62" t="s">
        <v>10</v>
      </c>
      <c r="D59" s="23">
        <f>E59+F59+G59+H59+I59</f>
        <v>215106.829</v>
      </c>
      <c r="E59" s="23">
        <f>E35+E40+E43+E46+E52+E36+E49+E55</f>
        <v>51504.648999999998</v>
      </c>
      <c r="F59" s="23">
        <f t="shared" ref="F59" si="6">F35+F40+F43+F46+F52+F36+F49+F55</f>
        <v>60503.360000000001</v>
      </c>
      <c r="G59" s="23">
        <f>G35+G40+G43+G46+G52+G36+G49+G55+G44</f>
        <v>50549.41</v>
      </c>
      <c r="H59" s="23">
        <f>H35+H40+H43+H46+H52+H36+H49+H55+H44</f>
        <v>52549.41</v>
      </c>
      <c r="I59" s="23"/>
      <c r="J59" s="88"/>
      <c r="L59" s="5"/>
    </row>
    <row r="60" spans="1:20" ht="34.5" customHeight="1">
      <c r="A60" s="87"/>
      <c r="B60" s="88"/>
      <c r="C60" s="62" t="s">
        <v>8</v>
      </c>
      <c r="D60" s="23">
        <f t="shared" ref="D60:D61" si="7">E60+F60+G60+H60+I60</f>
        <v>454798.93</v>
      </c>
      <c r="E60" s="23">
        <f>E37+E39+E42</f>
        <v>112870.93</v>
      </c>
      <c r="F60" s="23">
        <f t="shared" ref="F60:H60" si="8">F37+F39+F42</f>
        <v>113976</v>
      </c>
      <c r="G60" s="23">
        <f t="shared" si="8"/>
        <v>113976</v>
      </c>
      <c r="H60" s="23">
        <f t="shared" si="8"/>
        <v>113976</v>
      </c>
      <c r="I60" s="23"/>
      <c r="J60" s="88"/>
      <c r="L60" s="5"/>
    </row>
    <row r="61" spans="1:20" ht="45.75" customHeight="1">
      <c r="A61" s="87"/>
      <c r="B61" s="88"/>
      <c r="C61" s="62" t="s">
        <v>47</v>
      </c>
      <c r="D61" s="23">
        <f t="shared" si="7"/>
        <v>993.24800000000005</v>
      </c>
      <c r="E61" s="62">
        <f>E48</f>
        <v>993.24800000000005</v>
      </c>
      <c r="F61" s="62">
        <f t="shared" ref="F61:H61" si="9">F48</f>
        <v>0</v>
      </c>
      <c r="G61" s="62">
        <f t="shared" si="9"/>
        <v>0</v>
      </c>
      <c r="H61" s="62">
        <f t="shared" si="9"/>
        <v>0</v>
      </c>
      <c r="I61" s="62"/>
      <c r="J61" s="88"/>
      <c r="L61" s="5"/>
    </row>
    <row r="62" spans="1:20" ht="36" customHeight="1">
      <c r="A62" s="89" t="s">
        <v>35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20" ht="30.75" customHeight="1">
      <c r="A63" s="90" t="s">
        <v>36</v>
      </c>
      <c r="B63" s="90"/>
      <c r="C63" s="90"/>
      <c r="D63" s="90"/>
      <c r="E63" s="90"/>
      <c r="F63" s="90"/>
      <c r="G63" s="90"/>
      <c r="H63" s="90"/>
      <c r="I63" s="90"/>
      <c r="J63" s="90"/>
    </row>
    <row r="64" spans="1:20" ht="159.75" customHeight="1">
      <c r="A64" s="17" t="s">
        <v>9</v>
      </c>
      <c r="B64" s="12" t="s">
        <v>7</v>
      </c>
      <c r="C64" s="12" t="s">
        <v>10</v>
      </c>
      <c r="D64" s="63">
        <f>E64+F64+G64+H64+I64</f>
        <v>47803.048000000003</v>
      </c>
      <c r="E64" s="12">
        <v>11285.338</v>
      </c>
      <c r="F64" s="18">
        <v>12172.57</v>
      </c>
      <c r="G64" s="18">
        <v>12172.57</v>
      </c>
      <c r="H64" s="18">
        <v>12172.57</v>
      </c>
      <c r="I64" s="25"/>
      <c r="J64" s="57" t="s">
        <v>66</v>
      </c>
    </row>
    <row r="65" spans="1:24" s="3" customFormat="1" ht="123.75" customHeight="1">
      <c r="A65" s="15" t="s">
        <v>56</v>
      </c>
      <c r="B65" s="12" t="s">
        <v>7</v>
      </c>
      <c r="C65" s="12" t="s">
        <v>10</v>
      </c>
      <c r="D65" s="63">
        <f>E65+F65+G65+H65+I65</f>
        <v>655.29999999999995</v>
      </c>
      <c r="E65" s="12">
        <v>39</v>
      </c>
      <c r="F65" s="12">
        <v>616.29999999999995</v>
      </c>
      <c r="G65" s="12">
        <v>0</v>
      </c>
      <c r="H65" s="12">
        <v>0</v>
      </c>
      <c r="I65" s="25"/>
      <c r="J65" s="57" t="s">
        <v>67</v>
      </c>
      <c r="O65" s="69"/>
      <c r="P65" s="69"/>
      <c r="Q65" s="69"/>
      <c r="R65" s="69"/>
      <c r="S65" s="53"/>
      <c r="T65" s="53"/>
      <c r="U65" s="53"/>
      <c r="V65" s="53"/>
      <c r="W65" s="53"/>
      <c r="X65" s="53"/>
    </row>
    <row r="66" spans="1:24" s="3" customFormat="1" ht="59.25" customHeight="1">
      <c r="A66" s="10" t="s">
        <v>72</v>
      </c>
      <c r="B66" s="57" t="s">
        <v>7</v>
      </c>
      <c r="C66" s="57" t="s">
        <v>10</v>
      </c>
      <c r="D66" s="63">
        <f t="shared" ref="D66" si="10">E66+F66+G66+H66+I66</f>
        <v>25</v>
      </c>
      <c r="E66" s="57">
        <v>0</v>
      </c>
      <c r="F66" s="12">
        <v>25</v>
      </c>
      <c r="G66" s="11">
        <v>0</v>
      </c>
      <c r="H66" s="11">
        <v>0</v>
      </c>
      <c r="I66" s="11"/>
      <c r="J66" s="57" t="s">
        <v>67</v>
      </c>
      <c r="O66" s="55"/>
      <c r="P66" s="55"/>
      <c r="Q66" s="55"/>
      <c r="R66" s="55"/>
      <c r="S66" s="53"/>
      <c r="T66" s="53"/>
      <c r="U66" s="53"/>
      <c r="V66" s="53"/>
      <c r="W66" s="53"/>
      <c r="X66" s="53"/>
    </row>
    <row r="67" spans="1:24" ht="31.5" customHeight="1">
      <c r="A67" s="91" t="s">
        <v>34</v>
      </c>
      <c r="B67" s="91"/>
      <c r="C67" s="91"/>
      <c r="D67" s="91"/>
      <c r="E67" s="91"/>
      <c r="F67" s="91"/>
      <c r="G67" s="91"/>
      <c r="H67" s="91"/>
      <c r="I67" s="91"/>
      <c r="J67" s="91"/>
    </row>
    <row r="68" spans="1:24" ht="133.5" customHeight="1">
      <c r="A68" s="12" t="s">
        <v>71</v>
      </c>
      <c r="B68" s="12" t="s">
        <v>7</v>
      </c>
      <c r="C68" s="12" t="s">
        <v>10</v>
      </c>
      <c r="D68" s="63">
        <f>E68+F68+G68+H68+I68</f>
        <v>185</v>
      </c>
      <c r="E68" s="12">
        <v>0</v>
      </c>
      <c r="F68" s="18">
        <v>65</v>
      </c>
      <c r="G68" s="18">
        <v>60</v>
      </c>
      <c r="H68" s="18">
        <v>60</v>
      </c>
      <c r="I68" s="25"/>
      <c r="J68" s="12" t="s">
        <v>66</v>
      </c>
      <c r="K68" s="84"/>
      <c r="L68" s="85"/>
      <c r="M68" s="85"/>
      <c r="N68" s="85"/>
    </row>
    <row r="69" spans="1:24" ht="40.5" customHeight="1">
      <c r="A69" s="70" t="s">
        <v>37</v>
      </c>
      <c r="B69" s="70"/>
      <c r="C69" s="70"/>
      <c r="D69" s="70"/>
      <c r="E69" s="70"/>
      <c r="F69" s="70"/>
      <c r="G69" s="70"/>
      <c r="H69" s="70"/>
      <c r="I69" s="70"/>
      <c r="J69" s="70"/>
      <c r="K69" s="6"/>
      <c r="L69" s="6"/>
      <c r="M69" s="6"/>
    </row>
    <row r="70" spans="1:24" ht="140.25" customHeight="1">
      <c r="A70" s="10" t="s">
        <v>17</v>
      </c>
      <c r="B70" s="57" t="s">
        <v>7</v>
      </c>
      <c r="C70" s="57" t="s">
        <v>8</v>
      </c>
      <c r="D70" s="63">
        <f>E70+F70+G70+H70+I70</f>
        <v>9547</v>
      </c>
      <c r="E70" s="57">
        <v>2500</v>
      </c>
      <c r="F70" s="11">
        <v>2349</v>
      </c>
      <c r="G70" s="11">
        <v>2349</v>
      </c>
      <c r="H70" s="11">
        <v>2349</v>
      </c>
      <c r="I70" s="13"/>
      <c r="J70" s="57" t="s">
        <v>66</v>
      </c>
    </row>
    <row r="71" spans="1:24" ht="139.5" customHeight="1">
      <c r="A71" s="10" t="s">
        <v>38</v>
      </c>
      <c r="B71" s="57" t="s">
        <v>7</v>
      </c>
      <c r="C71" s="57" t="s">
        <v>10</v>
      </c>
      <c r="D71" s="63">
        <f t="shared" ref="D71:D73" si="11">E71+F71+G71+H71+I71</f>
        <v>1552.5740000000001</v>
      </c>
      <c r="E71" s="12">
        <v>695.57399999999996</v>
      </c>
      <c r="F71" s="18">
        <v>857</v>
      </c>
      <c r="G71" s="11">
        <v>0</v>
      </c>
      <c r="H71" s="11">
        <v>0</v>
      </c>
      <c r="I71" s="11"/>
      <c r="J71" s="57" t="s">
        <v>66</v>
      </c>
    </row>
    <row r="72" spans="1:24" ht="40.5" customHeight="1">
      <c r="A72" s="98" t="s">
        <v>78</v>
      </c>
      <c r="B72" s="99"/>
      <c r="C72" s="99"/>
      <c r="D72" s="99"/>
      <c r="E72" s="99"/>
      <c r="F72" s="99"/>
      <c r="G72" s="99"/>
      <c r="H72" s="99"/>
      <c r="I72" s="99"/>
      <c r="J72" s="100"/>
    </row>
    <row r="73" spans="1:24" ht="123" customHeight="1">
      <c r="A73" s="10" t="s">
        <v>79</v>
      </c>
      <c r="B73" s="57" t="s">
        <v>7</v>
      </c>
      <c r="C73" s="57" t="s">
        <v>10</v>
      </c>
      <c r="D73" s="63">
        <f t="shared" si="11"/>
        <v>350.2</v>
      </c>
      <c r="E73" s="57">
        <v>142.19999999999999</v>
      </c>
      <c r="F73" s="18">
        <v>208</v>
      </c>
      <c r="G73" s="11">
        <v>0</v>
      </c>
      <c r="H73" s="11">
        <v>0</v>
      </c>
      <c r="I73" s="11"/>
      <c r="J73" s="57" t="s">
        <v>67</v>
      </c>
      <c r="O73" s="68"/>
      <c r="P73" s="68"/>
      <c r="Q73" s="68"/>
    </row>
    <row r="74" spans="1:24" ht="148.5" customHeight="1">
      <c r="A74" s="87" t="s">
        <v>18</v>
      </c>
      <c r="B74" s="88"/>
      <c r="C74" s="62" t="s">
        <v>13</v>
      </c>
      <c r="D74" s="62">
        <f>D75+D76</f>
        <v>60118.121999999996</v>
      </c>
      <c r="E74" s="62">
        <f>E75+E76</f>
        <v>14662.112000000001</v>
      </c>
      <c r="F74" s="62">
        <f t="shared" ref="F74:H74" si="12">F75+F76</f>
        <v>16292.869999999999</v>
      </c>
      <c r="G74" s="62">
        <f t="shared" si="12"/>
        <v>14581.57</v>
      </c>
      <c r="H74" s="62">
        <f t="shared" si="12"/>
        <v>14581.57</v>
      </c>
      <c r="I74" s="24"/>
      <c r="J74" s="82"/>
      <c r="O74" s="54"/>
      <c r="P74" s="54"/>
      <c r="Q74" s="54"/>
    </row>
    <row r="75" spans="1:24" ht="29.25" customHeight="1">
      <c r="A75" s="87"/>
      <c r="B75" s="88"/>
      <c r="C75" s="62" t="s">
        <v>10</v>
      </c>
      <c r="D75" s="62">
        <f>E75+F75+G75+H75+I75</f>
        <v>50571.121999999996</v>
      </c>
      <c r="E75" s="62">
        <f>E64+E71+E73+E65+E68+E66</f>
        <v>12162.112000000001</v>
      </c>
      <c r="F75" s="62">
        <f>F64+F71+F73+F65+F68+F66</f>
        <v>13943.869999999999</v>
      </c>
      <c r="G75" s="62">
        <f>G64+G71+G73+G65+G68+G66</f>
        <v>12232.57</v>
      </c>
      <c r="H75" s="62">
        <f>H64+H71+H73+H65+H68+H66</f>
        <v>12232.57</v>
      </c>
      <c r="I75" s="14"/>
      <c r="J75" s="82"/>
    </row>
    <row r="76" spans="1:24" ht="42.75" customHeight="1">
      <c r="A76" s="87"/>
      <c r="B76" s="88"/>
      <c r="C76" s="62" t="s">
        <v>8</v>
      </c>
      <c r="D76" s="62">
        <f>E76+F76+G76+H76+I76</f>
        <v>9547</v>
      </c>
      <c r="E76" s="62">
        <f>E70</f>
        <v>2500</v>
      </c>
      <c r="F76" s="62">
        <f t="shared" ref="F76:H76" si="13">F70</f>
        <v>2349</v>
      </c>
      <c r="G76" s="62">
        <f t="shared" si="13"/>
        <v>2349</v>
      </c>
      <c r="H76" s="62">
        <f t="shared" si="13"/>
        <v>2349</v>
      </c>
      <c r="I76" s="14"/>
      <c r="J76" s="82"/>
      <c r="K76" s="78"/>
      <c r="L76" s="79"/>
      <c r="M76" s="79"/>
      <c r="N76" s="79"/>
    </row>
    <row r="77" spans="1:24" ht="51.75" customHeight="1">
      <c r="A77" s="89" t="s">
        <v>39</v>
      </c>
      <c r="B77" s="89"/>
      <c r="C77" s="89"/>
      <c r="D77" s="89"/>
      <c r="E77" s="89"/>
      <c r="F77" s="89"/>
      <c r="G77" s="89"/>
      <c r="H77" s="89"/>
      <c r="I77" s="89"/>
      <c r="J77" s="89"/>
    </row>
    <row r="78" spans="1:24" ht="36" customHeight="1">
      <c r="A78" s="89" t="s">
        <v>40</v>
      </c>
      <c r="B78" s="89"/>
      <c r="C78" s="89"/>
      <c r="D78" s="89"/>
      <c r="E78" s="89"/>
      <c r="F78" s="89"/>
      <c r="G78" s="89"/>
      <c r="H78" s="89"/>
      <c r="I78" s="89"/>
      <c r="J78" s="89"/>
    </row>
    <row r="79" spans="1:24" ht="93.75">
      <c r="A79" s="10" t="s">
        <v>72</v>
      </c>
      <c r="B79" s="27" t="s">
        <v>7</v>
      </c>
      <c r="C79" s="27" t="s">
        <v>10</v>
      </c>
      <c r="D79" s="27">
        <f>E79+F79+G79+H79</f>
        <v>300</v>
      </c>
      <c r="E79" s="27">
        <v>60</v>
      </c>
      <c r="F79" s="12">
        <v>120</v>
      </c>
      <c r="G79" s="27">
        <v>60</v>
      </c>
      <c r="H79" s="27">
        <v>60</v>
      </c>
      <c r="I79" s="27"/>
      <c r="J79" s="10" t="s">
        <v>27</v>
      </c>
    </row>
    <row r="80" spans="1:24" ht="121.5" customHeight="1">
      <c r="A80" s="88" t="s">
        <v>19</v>
      </c>
      <c r="B80" s="82"/>
      <c r="C80" s="62" t="s">
        <v>13</v>
      </c>
      <c r="D80" s="62">
        <f>D81+D82</f>
        <v>300</v>
      </c>
      <c r="E80" s="62">
        <f>E81+E82</f>
        <v>60</v>
      </c>
      <c r="F80" s="62">
        <f t="shared" ref="F80:H80" si="14">F81+F82</f>
        <v>120</v>
      </c>
      <c r="G80" s="62">
        <f t="shared" si="14"/>
        <v>60</v>
      </c>
      <c r="H80" s="62">
        <f t="shared" si="14"/>
        <v>60</v>
      </c>
      <c r="I80" s="62"/>
      <c r="J80" s="82"/>
    </row>
    <row r="81" spans="1:19" ht="73.5" customHeight="1">
      <c r="A81" s="88"/>
      <c r="B81" s="82"/>
      <c r="C81" s="62" t="s">
        <v>10</v>
      </c>
      <c r="D81" s="62">
        <f>E81+F81+G81+H81</f>
        <v>300</v>
      </c>
      <c r="E81" s="62">
        <f>E79</f>
        <v>60</v>
      </c>
      <c r="F81" s="62">
        <f t="shared" ref="F81:H81" si="15">F79</f>
        <v>120</v>
      </c>
      <c r="G81" s="62">
        <f t="shared" si="15"/>
        <v>60</v>
      </c>
      <c r="H81" s="62">
        <f t="shared" si="15"/>
        <v>60</v>
      </c>
      <c r="I81" s="62"/>
      <c r="J81" s="82"/>
    </row>
    <row r="82" spans="1:19" s="3" customFormat="1" ht="30" customHeight="1">
      <c r="A82" s="88"/>
      <c r="B82" s="82"/>
      <c r="C82" s="62" t="s">
        <v>8</v>
      </c>
      <c r="D82" s="62">
        <f>E82+F82+G82+H82</f>
        <v>0</v>
      </c>
      <c r="E82" s="62">
        <v>0</v>
      </c>
      <c r="F82" s="62">
        <v>0</v>
      </c>
      <c r="G82" s="62">
        <v>0</v>
      </c>
      <c r="H82" s="62">
        <v>0</v>
      </c>
      <c r="I82" s="62"/>
      <c r="J82" s="82"/>
    </row>
    <row r="83" spans="1:19" ht="18.75">
      <c r="A83" s="89" t="s">
        <v>20</v>
      </c>
      <c r="B83" s="89"/>
      <c r="C83" s="89"/>
      <c r="D83" s="89"/>
      <c r="E83" s="89"/>
      <c r="F83" s="89"/>
      <c r="G83" s="89"/>
      <c r="H83" s="89"/>
      <c r="I83" s="89"/>
      <c r="J83" s="89"/>
    </row>
    <row r="84" spans="1:19" ht="41.25" customHeight="1">
      <c r="A84" s="10" t="s">
        <v>21</v>
      </c>
      <c r="B84" s="57" t="s">
        <v>7</v>
      </c>
      <c r="C84" s="57" t="s">
        <v>10</v>
      </c>
      <c r="D84" s="56">
        <f>E84+F84+G84+H84+I84</f>
        <v>9451.8100000000013</v>
      </c>
      <c r="E84" s="12">
        <v>2319.65</v>
      </c>
      <c r="F84" s="18">
        <v>2484.94</v>
      </c>
      <c r="G84" s="11">
        <v>2323.61</v>
      </c>
      <c r="H84" s="11">
        <v>2323.61</v>
      </c>
      <c r="I84" s="11"/>
      <c r="J84" s="10" t="s">
        <v>41</v>
      </c>
    </row>
    <row r="85" spans="1:19" ht="93.75">
      <c r="A85" s="10" t="s">
        <v>22</v>
      </c>
      <c r="B85" s="57" t="s">
        <v>7</v>
      </c>
      <c r="C85" s="57" t="s">
        <v>10</v>
      </c>
      <c r="D85" s="56">
        <f t="shared" ref="D85:D88" si="16">E85+F85+G85+H85+I85</f>
        <v>36447.191000000006</v>
      </c>
      <c r="E85" s="12">
        <v>9414.1710000000003</v>
      </c>
      <c r="F85" s="18">
        <v>9223.94</v>
      </c>
      <c r="G85" s="11">
        <v>8904.5400000000009</v>
      </c>
      <c r="H85" s="11">
        <v>8904.5400000000009</v>
      </c>
      <c r="I85" s="11"/>
      <c r="J85" s="10" t="s">
        <v>27</v>
      </c>
    </row>
    <row r="86" spans="1:19" ht="114" customHeight="1">
      <c r="A86" s="10" t="s">
        <v>73</v>
      </c>
      <c r="B86" s="57" t="s">
        <v>7</v>
      </c>
      <c r="C86" s="57" t="s">
        <v>10</v>
      </c>
      <c r="D86" s="56">
        <f t="shared" si="16"/>
        <v>267</v>
      </c>
      <c r="E86" s="12">
        <v>0</v>
      </c>
      <c r="F86" s="18">
        <v>267</v>
      </c>
      <c r="G86" s="11">
        <v>0</v>
      </c>
      <c r="H86" s="11">
        <v>0</v>
      </c>
      <c r="I86" s="11"/>
      <c r="J86" s="10"/>
      <c r="O86" s="67"/>
      <c r="P86" s="67"/>
      <c r="Q86" s="67"/>
      <c r="R86" s="67"/>
      <c r="S86" s="4"/>
    </row>
    <row r="87" spans="1:19" ht="62.25" customHeight="1">
      <c r="A87" s="10" t="s">
        <v>74</v>
      </c>
      <c r="B87" s="57" t="s">
        <v>7</v>
      </c>
      <c r="C87" s="57" t="s">
        <v>10</v>
      </c>
      <c r="D87" s="56">
        <f t="shared" si="16"/>
        <v>50</v>
      </c>
      <c r="E87" s="12">
        <v>0</v>
      </c>
      <c r="F87" s="18">
        <v>50</v>
      </c>
      <c r="G87" s="11">
        <v>0</v>
      </c>
      <c r="H87" s="11">
        <v>0</v>
      </c>
      <c r="I87" s="11"/>
      <c r="J87" s="10"/>
    </row>
    <row r="88" spans="1:19" ht="106.5" customHeight="1">
      <c r="A88" s="10" t="s">
        <v>23</v>
      </c>
      <c r="B88" s="57" t="s">
        <v>7</v>
      </c>
      <c r="C88" s="57" t="s">
        <v>8</v>
      </c>
      <c r="D88" s="56">
        <f t="shared" si="16"/>
        <v>11768</v>
      </c>
      <c r="E88" s="12">
        <v>3181</v>
      </c>
      <c r="F88" s="18">
        <v>3181</v>
      </c>
      <c r="G88" s="11">
        <v>2703</v>
      </c>
      <c r="H88" s="11">
        <v>2703</v>
      </c>
      <c r="I88" s="11"/>
      <c r="J88" s="10" t="s">
        <v>27</v>
      </c>
    </row>
    <row r="89" spans="1:19" ht="228" customHeight="1">
      <c r="A89" s="92" t="s">
        <v>24</v>
      </c>
      <c r="B89" s="93"/>
      <c r="C89" s="64" t="s">
        <v>13</v>
      </c>
      <c r="D89" s="64">
        <f>D90+D91</f>
        <v>57984.001000000004</v>
      </c>
      <c r="E89" s="64">
        <f>E90+E91</f>
        <v>14914.821</v>
      </c>
      <c r="F89" s="64">
        <f t="shared" ref="F89:H89" si="17">F90+F91</f>
        <v>15206.880000000001</v>
      </c>
      <c r="G89" s="64">
        <f t="shared" si="17"/>
        <v>13931.150000000001</v>
      </c>
      <c r="H89" s="64">
        <f t="shared" si="17"/>
        <v>13931.150000000001</v>
      </c>
      <c r="I89" s="28"/>
      <c r="J89" s="94"/>
    </row>
    <row r="90" spans="1:19" ht="40.5" customHeight="1">
      <c r="A90" s="92"/>
      <c r="B90" s="93"/>
      <c r="C90" s="64" t="s">
        <v>10</v>
      </c>
      <c r="D90" s="64">
        <f>E90+F90+G90+H90+I90</f>
        <v>46216.001000000004</v>
      </c>
      <c r="E90" s="64">
        <f>E85+E84+E86+E87</f>
        <v>11733.821</v>
      </c>
      <c r="F90" s="64">
        <f t="shared" ref="F90:H90" si="18">F85+F84+F86+F87</f>
        <v>12025.880000000001</v>
      </c>
      <c r="G90" s="64">
        <f t="shared" si="18"/>
        <v>11228.150000000001</v>
      </c>
      <c r="H90" s="64">
        <f t="shared" si="18"/>
        <v>11228.150000000001</v>
      </c>
      <c r="I90" s="28"/>
      <c r="J90" s="94"/>
    </row>
    <row r="91" spans="1:19" ht="39" customHeight="1">
      <c r="A91" s="92"/>
      <c r="B91" s="93"/>
      <c r="C91" s="64" t="s">
        <v>8</v>
      </c>
      <c r="D91" s="64">
        <f>E91+F91+G91+H91+I91</f>
        <v>11768</v>
      </c>
      <c r="E91" s="64">
        <f>E88</f>
        <v>3181</v>
      </c>
      <c r="F91" s="64">
        <f t="shared" ref="F91:H91" si="19">F88</f>
        <v>3181</v>
      </c>
      <c r="G91" s="64">
        <f t="shared" si="19"/>
        <v>2703</v>
      </c>
      <c r="H91" s="64">
        <f t="shared" si="19"/>
        <v>2703</v>
      </c>
      <c r="I91" s="28"/>
      <c r="J91" s="94"/>
      <c r="K91" s="78"/>
      <c r="L91" s="79"/>
      <c r="M91" s="79"/>
      <c r="N91" s="79"/>
    </row>
    <row r="92" spans="1:19" ht="27" customHeight="1">
      <c r="A92" s="95" t="s">
        <v>25</v>
      </c>
      <c r="B92" s="96"/>
      <c r="C92" s="65" t="s">
        <v>13</v>
      </c>
      <c r="D92" s="30">
        <f>E92+F92+G92+H92</f>
        <v>1041229.679</v>
      </c>
      <c r="E92" s="30">
        <f>E93+E94+E95</f>
        <v>258256.96899999998</v>
      </c>
      <c r="F92" s="65">
        <f t="shared" ref="F92:H92" si="20">F93+F94+F95</f>
        <v>271645.75</v>
      </c>
      <c r="G92" s="65">
        <f t="shared" si="20"/>
        <v>254663.48</v>
      </c>
      <c r="H92" s="65">
        <f t="shared" si="20"/>
        <v>256663.48</v>
      </c>
      <c r="I92" s="65"/>
      <c r="J92" s="97"/>
    </row>
    <row r="93" spans="1:19" ht="38.25" customHeight="1">
      <c r="A93" s="95"/>
      <c r="B93" s="96"/>
      <c r="C93" s="65" t="s">
        <v>10</v>
      </c>
      <c r="D93" s="65">
        <f>E93+F93+G93+H93+I93</f>
        <v>423617.50100000005</v>
      </c>
      <c r="E93" s="65">
        <f t="shared" ref="E93:H94" si="21">E32+E59+E75+E81+E90</f>
        <v>103194.791</v>
      </c>
      <c r="F93" s="65">
        <f t="shared" si="21"/>
        <v>117143.75</v>
      </c>
      <c r="G93" s="65">
        <f t="shared" si="21"/>
        <v>100639.48000000001</v>
      </c>
      <c r="H93" s="65">
        <f t="shared" si="21"/>
        <v>102639.48000000001</v>
      </c>
      <c r="I93" s="65"/>
      <c r="J93" s="97"/>
    </row>
    <row r="94" spans="1:19" ht="26.25" customHeight="1">
      <c r="A94" s="95"/>
      <c r="B94" s="96"/>
      <c r="C94" s="65" t="s">
        <v>8</v>
      </c>
      <c r="D94" s="30">
        <f>E94+F94+G94+H94+I94</f>
        <v>616618.92999999993</v>
      </c>
      <c r="E94" s="30">
        <f t="shared" si="21"/>
        <v>154068.93</v>
      </c>
      <c r="F94" s="30">
        <f t="shared" si="21"/>
        <v>154502</v>
      </c>
      <c r="G94" s="30">
        <f t="shared" si="21"/>
        <v>154024</v>
      </c>
      <c r="H94" s="30">
        <f t="shared" si="21"/>
        <v>154024</v>
      </c>
      <c r="I94" s="29"/>
      <c r="J94" s="97"/>
    </row>
    <row r="95" spans="1:19" ht="24" customHeight="1">
      <c r="A95" s="95"/>
      <c r="B95" s="96"/>
      <c r="C95" s="65" t="s">
        <v>47</v>
      </c>
      <c r="D95" s="65">
        <f>E95+F95+G95+H95+I95</f>
        <v>993.24800000000005</v>
      </c>
      <c r="E95" s="65">
        <f>E61</f>
        <v>993.24800000000005</v>
      </c>
      <c r="F95" s="65">
        <f t="shared" ref="F95:H95" si="22">F61</f>
        <v>0</v>
      </c>
      <c r="G95" s="65">
        <f t="shared" si="22"/>
        <v>0</v>
      </c>
      <c r="H95" s="65">
        <f t="shared" si="22"/>
        <v>0</v>
      </c>
      <c r="I95" s="29"/>
      <c r="J95" s="97"/>
    </row>
    <row r="96" spans="1:19" ht="47.25" customHeight="1"/>
    <row r="98" spans="3:4" ht="29.25" customHeight="1"/>
    <row r="99" spans="3:4" ht="78.75" customHeight="1">
      <c r="C99" s="65"/>
      <c r="D99" s="66"/>
    </row>
    <row r="100" spans="3:4" ht="45.75" customHeight="1">
      <c r="C100" s="65"/>
    </row>
  </sheetData>
  <mergeCells count="79">
    <mergeCell ref="A17:J17"/>
    <mergeCell ref="A18:J18"/>
    <mergeCell ref="F11:I11"/>
    <mergeCell ref="F1:J1"/>
    <mergeCell ref="F5:J5"/>
    <mergeCell ref="F8:J8"/>
    <mergeCell ref="F9:J9"/>
    <mergeCell ref="F10:J10"/>
    <mergeCell ref="A13:J13"/>
    <mergeCell ref="A15:A16"/>
    <mergeCell ref="B15:B16"/>
    <mergeCell ref="C15:C16"/>
    <mergeCell ref="D15:D16"/>
    <mergeCell ref="E15:I15"/>
    <mergeCell ref="J15:J16"/>
    <mergeCell ref="K20:N20"/>
    <mergeCell ref="K21:N21"/>
    <mergeCell ref="O21:Q21"/>
    <mergeCell ref="O35:Q35"/>
    <mergeCell ref="A24:J24"/>
    <mergeCell ref="K25:N25"/>
    <mergeCell ref="O25:Q25"/>
    <mergeCell ref="A26:J26"/>
    <mergeCell ref="K27:N27"/>
    <mergeCell ref="K28:N28"/>
    <mergeCell ref="K29:N29"/>
    <mergeCell ref="A31:A33"/>
    <mergeCell ref="J31:J33"/>
    <mergeCell ref="A34:J34"/>
    <mergeCell ref="K35:N35"/>
    <mergeCell ref="A22:J22"/>
    <mergeCell ref="K36:N36"/>
    <mergeCell ref="O36:R36"/>
    <mergeCell ref="A38:J38"/>
    <mergeCell ref="A41:J41"/>
    <mergeCell ref="K43:N43"/>
    <mergeCell ref="O43:R43"/>
    <mergeCell ref="A45:J45"/>
    <mergeCell ref="A46:A48"/>
    <mergeCell ref="J46:J48"/>
    <mergeCell ref="A49:A51"/>
    <mergeCell ref="B49:B51"/>
    <mergeCell ref="J49:J51"/>
    <mergeCell ref="O65:R65"/>
    <mergeCell ref="K51:O51"/>
    <mergeCell ref="A52:A54"/>
    <mergeCell ref="B52:B54"/>
    <mergeCell ref="J52:J54"/>
    <mergeCell ref="A55:A57"/>
    <mergeCell ref="B55:B57"/>
    <mergeCell ref="J55:J57"/>
    <mergeCell ref="A58:A61"/>
    <mergeCell ref="B58:B61"/>
    <mergeCell ref="J58:J61"/>
    <mergeCell ref="A62:J62"/>
    <mergeCell ref="A63:J63"/>
    <mergeCell ref="A67:J67"/>
    <mergeCell ref="K68:N68"/>
    <mergeCell ref="A69:J69"/>
    <mergeCell ref="O73:Q73"/>
    <mergeCell ref="A74:A76"/>
    <mergeCell ref="B74:B76"/>
    <mergeCell ref="J74:J76"/>
    <mergeCell ref="K76:N76"/>
    <mergeCell ref="A72:J72"/>
    <mergeCell ref="A92:A95"/>
    <mergeCell ref="B92:B95"/>
    <mergeCell ref="J92:J95"/>
    <mergeCell ref="A77:J77"/>
    <mergeCell ref="A78:J78"/>
    <mergeCell ref="A80:A82"/>
    <mergeCell ref="B80:B82"/>
    <mergeCell ref="J80:J82"/>
    <mergeCell ref="A83:J83"/>
    <mergeCell ref="O86:R86"/>
    <mergeCell ref="A89:A91"/>
    <mergeCell ref="B89:B91"/>
    <mergeCell ref="J89:J91"/>
    <mergeCell ref="K91:N91"/>
  </mergeCells>
  <pageMargins left="0.70866141732283472" right="0.70866141732283472" top="0.27559055118110237" bottom="0.19685039370078741" header="8.0314960629921259" footer="0.19685039370078741"/>
  <pageSetup paperSize="9" scale="48" fitToHeight="20" orientation="landscape" horizontalDpi="360" verticalDpi="360" r:id="rId1"/>
  <rowBreaks count="6" manualBreakCount="6">
    <brk id="25" max="13" man="1"/>
    <brk id="37" max="13" man="1"/>
    <brk id="51" max="13" man="1"/>
    <brk id="69" max="13" man="1"/>
    <brk id="84" max="13" man="1"/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пост. 2016-2019</vt:lpstr>
      <vt:lpstr>пост. 2016-2019изменения Петров</vt:lpstr>
      <vt:lpstr>'пост. 2016-2019'!Область_печати</vt:lpstr>
      <vt:lpstr>'пост. 2016-2019изменения Петров'!Область_печати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2017-03-20T07:42:54Z</cp:lastPrinted>
  <dcterms:created xsi:type="dcterms:W3CDTF">2016-03-20T11:38:56Z</dcterms:created>
  <dcterms:modified xsi:type="dcterms:W3CDTF">2017-03-27T01:15:45Z</dcterms:modified>
</cp:coreProperties>
</file>